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3020"/>
  </bookViews>
  <sheets>
    <sheet name="Tus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  <c r="J6" i="1"/>
  <c r="J2" i="1" s="1"/>
  <c r="K6" i="1"/>
  <c r="K2" i="1" s="1"/>
  <c r="L6" i="1"/>
  <c r="M6" i="1"/>
  <c r="N6" i="1"/>
  <c r="O6" i="1"/>
  <c r="P6" i="1"/>
  <c r="P2" i="1" s="1"/>
  <c r="U6" i="1"/>
  <c r="V6" i="1"/>
  <c r="W6" i="1"/>
  <c r="X6" i="1"/>
  <c r="Y6" i="1"/>
  <c r="Z6" i="1"/>
  <c r="AA6" i="1"/>
  <c r="AB6" i="1"/>
  <c r="S7" i="1"/>
  <c r="S13" i="1" s="1"/>
  <c r="AC7" i="1"/>
  <c r="AC6" i="1" s="1"/>
  <c r="AC8" i="1"/>
  <c r="S9" i="1"/>
  <c r="AC9" i="1"/>
  <c r="S10" i="1"/>
  <c r="AC10" i="1"/>
  <c r="S11" i="1"/>
  <c r="AC11" i="1"/>
  <c r="S12" i="1"/>
  <c r="AC12" i="1"/>
  <c r="D13" i="1"/>
  <c r="AC13" i="1"/>
  <c r="AC15" i="1"/>
  <c r="AC16" i="1"/>
  <c r="H17" i="1"/>
  <c r="AC17" i="1"/>
  <c r="AC18" i="1"/>
  <c r="D19" i="1"/>
  <c r="AC19" i="1"/>
  <c r="D20" i="1"/>
  <c r="H20" i="1"/>
  <c r="H23" i="1" s="1"/>
  <c r="I23" i="1" s="1"/>
  <c r="AC20" i="1"/>
  <c r="D21" i="1"/>
  <c r="H21" i="1"/>
  <c r="AC21" i="1"/>
  <c r="H22" i="1"/>
  <c r="S22" i="1"/>
  <c r="AC22" i="1"/>
  <c r="D23" i="1"/>
  <c r="D24" i="1"/>
  <c r="D25" i="1"/>
  <c r="AC25" i="1"/>
  <c r="AC26" i="1"/>
  <c r="D27" i="1"/>
  <c r="D42" i="1" s="1"/>
  <c r="D2" i="1" s="1"/>
  <c r="H27" i="1"/>
  <c r="S27" i="1"/>
  <c r="AC27" i="1"/>
  <c r="H28" i="1"/>
  <c r="H45" i="1" s="1"/>
  <c r="I45" i="1" s="1"/>
  <c r="S28" i="1"/>
  <c r="AC28" i="1"/>
  <c r="AC29" i="1"/>
  <c r="H30" i="1"/>
  <c r="S30" i="1"/>
  <c r="AC30" i="1"/>
  <c r="H31" i="1"/>
  <c r="AC31" i="1"/>
  <c r="H32" i="1"/>
  <c r="S32" i="1"/>
  <c r="AC32" i="1"/>
  <c r="H33" i="1"/>
  <c r="AC33" i="1"/>
  <c r="D34" i="1"/>
  <c r="H34" i="1"/>
  <c r="AC34" i="1"/>
  <c r="H35" i="1"/>
  <c r="AC35" i="1"/>
  <c r="H36" i="1"/>
  <c r="S36" i="1"/>
  <c r="AC36" i="1"/>
  <c r="D37" i="1"/>
  <c r="S37" i="1"/>
  <c r="AC37" i="1"/>
  <c r="D38" i="1"/>
  <c r="S38" i="1"/>
  <c r="AC38" i="1"/>
  <c r="D39" i="1"/>
  <c r="H39" i="1"/>
  <c r="S39" i="1"/>
  <c r="AC39" i="1"/>
  <c r="AC40" i="1"/>
  <c r="AC41" i="1"/>
  <c r="AC42" i="1"/>
  <c r="H43" i="1"/>
  <c r="S43" i="1"/>
  <c r="AC43" i="1"/>
  <c r="S44" i="1"/>
  <c r="AC44" i="1"/>
  <c r="H47" i="1"/>
  <c r="S47" i="1"/>
  <c r="H59" i="1" s="1"/>
  <c r="I59" i="1" s="1"/>
  <c r="AC47" i="1"/>
  <c r="H48" i="1"/>
  <c r="AC48" i="1"/>
  <c r="AC49" i="1"/>
  <c r="S50" i="1"/>
  <c r="AC50" i="1"/>
  <c r="H51" i="1"/>
  <c r="AC51" i="1"/>
  <c r="H52" i="1"/>
  <c r="AC52" i="1"/>
  <c r="H53" i="1"/>
  <c r="AC53" i="1"/>
  <c r="H54" i="1"/>
  <c r="AC54" i="1"/>
  <c r="H55" i="1"/>
  <c r="AC55" i="1"/>
  <c r="H56" i="1"/>
  <c r="AC56" i="1"/>
  <c r="H57" i="1"/>
  <c r="S57" i="1"/>
  <c r="AC57" i="1"/>
  <c r="H58" i="1"/>
  <c r="S58" i="1"/>
  <c r="AC58" i="1"/>
  <c r="H61" i="1"/>
  <c r="AC61" i="1"/>
  <c r="AC62" i="1"/>
  <c r="AC63" i="1"/>
  <c r="H64" i="1"/>
  <c r="AC64" i="1"/>
  <c r="AC65" i="1"/>
  <c r="H66" i="1"/>
  <c r="AC66" i="1"/>
  <c r="H67" i="1"/>
  <c r="H77" i="1" s="1"/>
  <c r="I77" i="1" s="1"/>
  <c r="AC67" i="1"/>
  <c r="H68" i="1"/>
  <c r="AC68" i="1"/>
  <c r="H69" i="1"/>
  <c r="AC69" i="1"/>
  <c r="H74" i="1"/>
  <c r="AC74" i="1"/>
  <c r="H75" i="1"/>
  <c r="AC75" i="1"/>
  <c r="H76" i="1"/>
  <c r="S76" i="1"/>
  <c r="AC76" i="1"/>
  <c r="H79" i="1"/>
  <c r="AC79" i="1"/>
  <c r="AC80" i="1"/>
  <c r="H81" i="1"/>
  <c r="AC81" i="1"/>
  <c r="H82" i="1"/>
  <c r="H91" i="1" s="1"/>
  <c r="I91" i="1" s="1"/>
  <c r="AC82" i="1"/>
  <c r="AC83" i="1"/>
  <c r="H84" i="1"/>
  <c r="AC84" i="1"/>
  <c r="H85" i="1"/>
  <c r="AC85" i="1"/>
  <c r="H86" i="1"/>
  <c r="AC86" i="1"/>
  <c r="H87" i="1"/>
  <c r="AC87" i="1"/>
  <c r="H88" i="1"/>
  <c r="AC88" i="1"/>
  <c r="H89" i="1"/>
  <c r="AC89" i="1"/>
  <c r="H90" i="1"/>
  <c r="S90" i="1"/>
  <c r="AC90" i="1"/>
  <c r="AC95" i="1"/>
  <c r="AC96" i="1"/>
  <c r="AC97" i="1"/>
  <c r="AC98" i="1"/>
  <c r="S99" i="1"/>
  <c r="H107" i="1" s="1"/>
  <c r="I107" i="1" s="1"/>
  <c r="AC99" i="1"/>
  <c r="S100" i="1"/>
  <c r="AC100" i="1"/>
  <c r="AC101" i="1"/>
  <c r="AC102" i="1"/>
  <c r="AC103" i="1"/>
  <c r="AC104" i="1"/>
  <c r="AC105" i="1"/>
  <c r="S106" i="1"/>
  <c r="AC106" i="1"/>
  <c r="AC110" i="1"/>
  <c r="AC111" i="1"/>
  <c r="AC112" i="1"/>
  <c r="AC113" i="1"/>
  <c r="AC114" i="1"/>
  <c r="AC115" i="1"/>
  <c r="AC116" i="1"/>
  <c r="AC117" i="1"/>
  <c r="AC118" i="1"/>
  <c r="AC119" i="1"/>
  <c r="AC120" i="1"/>
  <c r="S121" i="1"/>
  <c r="H122" i="1" s="1"/>
  <c r="I122" i="1" s="1"/>
  <c r="AC121" i="1"/>
  <c r="A11" i="1" l="1"/>
  <c r="A8" i="1"/>
  <c r="A7" i="1"/>
  <c r="A9" i="1"/>
  <c r="H6" i="1"/>
</calcChain>
</file>

<file path=xl/comments1.xml><?xml version="1.0" encoding="utf-8"?>
<comments xmlns="http://schemas.openxmlformats.org/spreadsheetml/2006/main">
  <authors>
    <author>User</author>
    <author>user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Central, Port Henry and Merchant Quarter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C36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Trade Route to Mivon
Trade route to Restove.</t>
        </r>
      </text>
    </comment>
  </commentList>
</comments>
</file>

<file path=xl/sharedStrings.xml><?xml version="1.0" encoding="utf-8"?>
<sst xmlns="http://schemas.openxmlformats.org/spreadsheetml/2006/main" count="209" uniqueCount="151">
  <si>
    <t>Total</t>
  </si>
  <si>
    <t>Size (of 20)</t>
  </si>
  <si>
    <t>Ranch (Horse)</t>
  </si>
  <si>
    <t>Jennavieve Kensen</t>
  </si>
  <si>
    <t>Noble Estate (Manor)</t>
  </si>
  <si>
    <t>Adoven</t>
  </si>
  <si>
    <t>House leMaistre</t>
  </si>
  <si>
    <t>Hinterland</t>
  </si>
  <si>
    <r>
      <t>Sisters of the Moon</t>
    </r>
    <r>
      <rPr>
        <sz val="11"/>
        <color theme="1"/>
        <rFont val="Calibri"/>
        <family val="2"/>
        <scheme val="minor"/>
      </rPr>
      <t xml:space="preserve">  (magic Supplies)</t>
    </r>
  </si>
  <si>
    <t>Alisa</t>
  </si>
  <si>
    <t>* Sword School</t>
  </si>
  <si>
    <t>* Library</t>
  </si>
  <si>
    <t>Iomedae's House</t>
  </si>
  <si>
    <t>Church Iomedae</t>
  </si>
  <si>
    <t>Tusk Sword School</t>
  </si>
  <si>
    <t>School</t>
  </si>
  <si>
    <t>Three Ladies</t>
  </si>
  <si>
    <t>Park</t>
  </si>
  <si>
    <t>College (Academic)</t>
  </si>
  <si>
    <t>Pipre</t>
  </si>
  <si>
    <t>Baths</t>
  </si>
  <si>
    <t>College District</t>
  </si>
  <si>
    <t>House</t>
  </si>
  <si>
    <t>Borric</t>
  </si>
  <si>
    <t>Mariam</t>
  </si>
  <si>
    <t>Mansion</t>
  </si>
  <si>
    <t xml:space="preserve">House Hananki </t>
  </si>
  <si>
    <t xml:space="preserve">Iosis Vemarelian  </t>
  </si>
  <si>
    <t xml:space="preserve">Lily Teskertin </t>
  </si>
  <si>
    <t>Watchtower</t>
  </si>
  <si>
    <t>Residential</t>
  </si>
  <si>
    <t>Nereid's Nectar (Tavern)</t>
  </si>
  <si>
    <t>Kiera</t>
  </si>
  <si>
    <t>Brewery</t>
  </si>
  <si>
    <t>Roths</t>
  </si>
  <si>
    <t>Serai</t>
  </si>
  <si>
    <t>DELEM</t>
  </si>
  <si>
    <t xml:space="preserve">Minor Trade Route to Restov </t>
  </si>
  <si>
    <t>Local Base</t>
  </si>
  <si>
    <t>Local market</t>
  </si>
  <si>
    <t>WSM</t>
  </si>
  <si>
    <t>Tavern</t>
  </si>
  <si>
    <t>barracks</t>
  </si>
  <si>
    <t>Large Boat Yard</t>
  </si>
  <si>
    <t>V&amp;A Shipping</t>
  </si>
  <si>
    <t>Lakeside</t>
  </si>
  <si>
    <t>Winter's Wares</t>
  </si>
  <si>
    <t>Kendrick</t>
  </si>
  <si>
    <t>Bank</t>
  </si>
  <si>
    <t>Abadar</t>
  </si>
  <si>
    <t>Sword School</t>
  </si>
  <si>
    <t>Shipping Office</t>
  </si>
  <si>
    <t>Mithral Hotel (Hotel)</t>
  </si>
  <si>
    <t>Cass</t>
  </si>
  <si>
    <t>Dragons Den (Inn)</t>
  </si>
  <si>
    <t>District Wall</t>
  </si>
  <si>
    <t>Merchant Quarter</t>
  </si>
  <si>
    <t>___* Shallop</t>
  </si>
  <si>
    <t>House Yitis</t>
  </si>
  <si>
    <t>Jetty</t>
  </si>
  <si>
    <t>Warehouse</t>
  </si>
  <si>
    <t>Income</t>
  </si>
  <si>
    <t xml:space="preserve">Minor Trade Route to Mivon </t>
  </si>
  <si>
    <t>Effective</t>
  </si>
  <si>
    <t>Tansy’s Tavern</t>
  </si>
  <si>
    <t>Tansy’s</t>
  </si>
  <si>
    <t>Ron's Woodworks</t>
  </si>
  <si>
    <t>Ron</t>
  </si>
  <si>
    <t>Stewardship</t>
  </si>
  <si>
    <t>Lex’s Leatherworks</t>
  </si>
  <si>
    <t>Lex’s</t>
  </si>
  <si>
    <t>Consumption Mods</t>
  </si>
  <si>
    <t>Reductions</t>
  </si>
  <si>
    <t>R</t>
  </si>
  <si>
    <t>Rikka’s Smithy</t>
  </si>
  <si>
    <t>Subtotal</t>
  </si>
  <si>
    <t>Alchemy workshop</t>
  </si>
  <si>
    <t>City Districts</t>
  </si>
  <si>
    <t>The Bottled Nymph (upgraded)</t>
  </si>
  <si>
    <t>Urban</t>
  </si>
  <si>
    <t>Rural</t>
  </si>
  <si>
    <t>_* Large Warehouse</t>
  </si>
  <si>
    <t>Semi-Wilderness</t>
  </si>
  <si>
    <t>Costs</t>
  </si>
  <si>
    <t>___* Trade Ship (Lady Viktoria)</t>
  </si>
  <si>
    <t>CONSUMPTION</t>
  </si>
  <si>
    <t>___* Shallop (Lady of the Lake)</t>
  </si>
  <si>
    <t>Port Henry</t>
  </si>
  <si>
    <t xml:space="preserve">___* fishing boats  </t>
  </si>
  <si>
    <t>_* Pier</t>
  </si>
  <si>
    <t>Orphanage</t>
  </si>
  <si>
    <t>City Base</t>
  </si>
  <si>
    <t>Tusk Granary</t>
  </si>
  <si>
    <t>Canals</t>
  </si>
  <si>
    <t>Highways</t>
  </si>
  <si>
    <t>Roads</t>
  </si>
  <si>
    <t>Tusk Keep</t>
  </si>
  <si>
    <t>Governor</t>
  </si>
  <si>
    <t>Investors Taxes.</t>
  </si>
  <si>
    <t>Core economy</t>
  </si>
  <si>
    <t>Town Hall</t>
  </si>
  <si>
    <t xml:space="preserve">Magic Ecomomy </t>
  </si>
  <si>
    <t>* Crypts (graveyard)</t>
  </si>
  <si>
    <t>Guilds Hall</t>
  </si>
  <si>
    <t>Pharasma's Abbey</t>
  </si>
  <si>
    <t>Church Pharasma</t>
  </si>
  <si>
    <t>Paved Streets</t>
  </si>
  <si>
    <t>INCOME</t>
  </si>
  <si>
    <t>Abadar's temple (Cathedral)</t>
  </si>
  <si>
    <t>Church Abadar</t>
  </si>
  <si>
    <t xml:space="preserve">Jail </t>
  </si>
  <si>
    <t>Central</t>
  </si>
  <si>
    <t>Council Alignment  (NG)  variance = 2</t>
  </si>
  <si>
    <t xml:space="preserve"> </t>
  </si>
  <si>
    <t>Kendrick (LG)</t>
  </si>
  <si>
    <t>Marshal</t>
  </si>
  <si>
    <t>None</t>
  </si>
  <si>
    <t>Moderator</t>
  </si>
  <si>
    <t>Small Wall</t>
  </si>
  <si>
    <t>City</t>
  </si>
  <si>
    <t>Pipre (CG)</t>
  </si>
  <si>
    <t>Magistrate</t>
  </si>
  <si>
    <t>Minor Trade Route Mivon (House Yitis)</t>
  </si>
  <si>
    <t>City  (-1 Consumption)</t>
  </si>
  <si>
    <t>Andalon  (LN)</t>
  </si>
  <si>
    <t>Treasurer</t>
  </si>
  <si>
    <t>Minor Trade Route Restov (Delem)</t>
  </si>
  <si>
    <t>Cass Mordane (CG)</t>
  </si>
  <si>
    <t>Leader</t>
  </si>
  <si>
    <t>Totals</t>
  </si>
  <si>
    <t>Defence</t>
  </si>
  <si>
    <t>Major</t>
  </si>
  <si>
    <t>Medium</t>
  </si>
  <si>
    <t>Minor</t>
  </si>
  <si>
    <t>Stability</t>
  </si>
  <si>
    <t>Loyalty</t>
  </si>
  <si>
    <t>Not Taxed</t>
  </si>
  <si>
    <t>Taxed</t>
  </si>
  <si>
    <t>Buildings</t>
  </si>
  <si>
    <t>size</t>
  </si>
  <si>
    <t>Owner</t>
  </si>
  <si>
    <t>Economy</t>
  </si>
  <si>
    <t>Location</t>
  </si>
  <si>
    <t xml:space="preserve">Mod </t>
  </si>
  <si>
    <t xml:space="preserve">Name </t>
  </si>
  <si>
    <t>Council</t>
  </si>
  <si>
    <t>Owned by Investors</t>
  </si>
  <si>
    <t>Owned by the Stonghold</t>
  </si>
  <si>
    <t>&amp; 2 'building beans'</t>
  </si>
  <si>
    <t>Overall Income</t>
  </si>
  <si>
    <t>Tusk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</si>
</sst>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5999633777886288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0" fontId="1" fillId="5" borderId="0" applyNumberFormat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4" borderId="6" xfId="4" applyFont="1" applyBorder="1" applyAlignment="1">
      <alignment horizontal="center"/>
    </xf>
    <xf numFmtId="0" fontId="0" fillId="4" borderId="7" xfId="4" applyFont="1" applyBorder="1" applyAlignment="1">
      <alignment horizontal="center"/>
    </xf>
    <xf numFmtId="0" fontId="0" fillId="4" borderId="7" xfId="4" applyFont="1" applyBorder="1"/>
    <xf numFmtId="0" fontId="0" fillId="4" borderId="8" xfId="4" applyFont="1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6" borderId="0" xfId="0" applyFill="1" applyBorder="1" applyAlignment="1">
      <alignment horizontal="center"/>
    </xf>
    <xf numFmtId="0" fontId="0" fillId="6" borderId="0" xfId="0" applyFill="1" applyBorder="1"/>
    <xf numFmtId="0" fontId="0" fillId="7" borderId="0" xfId="0" applyFill="1" applyBorder="1" applyAlignment="1">
      <alignment horizontal="center"/>
    </xf>
    <xf numFmtId="0" fontId="0" fillId="7" borderId="0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0" xfId="0" applyFont="1"/>
    <xf numFmtId="0" fontId="0" fillId="8" borderId="0" xfId="0" applyFill="1" applyBorder="1" applyAlignment="1">
      <alignment horizontal="center"/>
    </xf>
    <xf numFmtId="0" fontId="0" fillId="8" borderId="0" xfId="0" applyFill="1" applyBorder="1"/>
    <xf numFmtId="0" fontId="0" fillId="9" borderId="12" xfId="0" applyFill="1" applyBorder="1"/>
    <xf numFmtId="0" fontId="0" fillId="10" borderId="0" xfId="0" applyFill="1" applyAlignment="1">
      <alignment horizontal="center"/>
    </xf>
    <xf numFmtId="0" fontId="0" fillId="10" borderId="0" xfId="0" applyFill="1" applyAlignment="1">
      <alignment horizontal="left"/>
    </xf>
    <xf numFmtId="0" fontId="5" fillId="10" borderId="0" xfId="0" applyFont="1" applyFill="1"/>
    <xf numFmtId="0" fontId="0" fillId="7" borderId="0" xfId="0" applyFill="1" applyAlignment="1">
      <alignment horizontal="center"/>
    </xf>
    <xf numFmtId="0" fontId="0" fillId="7" borderId="0" xfId="0" applyFill="1"/>
    <xf numFmtId="0" fontId="0" fillId="11" borderId="0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1" borderId="0" xfId="0" applyFill="1"/>
    <xf numFmtId="0" fontId="5" fillId="11" borderId="0" xfId="0" applyFont="1" applyFill="1"/>
    <xf numFmtId="0" fontId="6" fillId="12" borderId="0" xfId="0" applyFont="1" applyFill="1" applyBorder="1"/>
    <xf numFmtId="0" fontId="0" fillId="9" borderId="0" xfId="0" applyFill="1"/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2" xfId="0" applyFill="1" applyBorder="1"/>
    <xf numFmtId="0" fontId="0" fillId="0" borderId="0" xfId="0" applyFill="1" applyBorder="1"/>
    <xf numFmtId="0" fontId="0" fillId="4" borderId="3" xfId="4" applyFont="1" applyBorder="1" applyAlignment="1">
      <alignment horizontal="center"/>
    </xf>
    <xf numFmtId="0" fontId="0" fillId="4" borderId="4" xfId="4" applyFont="1" applyBorder="1" applyAlignment="1">
      <alignment horizontal="center"/>
    </xf>
    <xf numFmtId="0" fontId="0" fillId="4" borderId="4" xfId="4" applyFont="1" applyBorder="1"/>
    <xf numFmtId="0" fontId="0" fillId="10" borderId="0" xfId="0" applyFill="1"/>
    <xf numFmtId="0" fontId="0" fillId="10" borderId="0" xfId="0" applyFill="1" applyBorder="1" applyAlignment="1">
      <alignment horizontal="center"/>
    </xf>
    <xf numFmtId="0" fontId="2" fillId="2" borderId="14" xfId="2" applyBorder="1"/>
    <xf numFmtId="0" fontId="1" fillId="5" borderId="14" xfId="5" applyBorder="1"/>
    <xf numFmtId="0" fontId="3" fillId="3" borderId="1" xfId="3"/>
    <xf numFmtId="0" fontId="3" fillId="3" borderId="0" xfId="3" applyBorder="1"/>
    <xf numFmtId="0" fontId="0" fillId="13" borderId="0" xfId="0" applyFill="1" applyBorder="1" applyAlignment="1">
      <alignment horizontal="center"/>
    </xf>
    <xf numFmtId="0" fontId="0" fillId="13" borderId="0" xfId="0" applyFill="1" applyBorder="1"/>
    <xf numFmtId="0" fontId="0" fillId="6" borderId="0" xfId="0" applyFill="1" applyBorder="1" applyAlignment="1">
      <alignment horizontal="left"/>
    </xf>
    <xf numFmtId="0" fontId="5" fillId="6" borderId="12" xfId="0" applyFont="1" applyFill="1" applyBorder="1"/>
    <xf numFmtId="0" fontId="5" fillId="0" borderId="12" xfId="0" applyFont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4" borderId="0" xfId="0" applyFill="1" applyBorder="1"/>
    <xf numFmtId="0" fontId="0" fillId="15" borderId="0" xfId="0" applyFill="1" applyBorder="1" applyAlignment="1">
      <alignment horizontal="center"/>
    </xf>
    <xf numFmtId="0" fontId="0" fillId="15" borderId="0" xfId="0" applyFill="1" applyBorder="1"/>
    <xf numFmtId="0" fontId="3" fillId="16" borderId="1" xfId="3" applyFill="1"/>
    <xf numFmtId="0" fontId="0" fillId="0" borderId="14" xfId="0" applyBorder="1"/>
    <xf numFmtId="0" fontId="0" fillId="9" borderId="0" xfId="0" applyFill="1" applyBorder="1" applyAlignment="1">
      <alignment horizontal="center"/>
    </xf>
    <xf numFmtId="0" fontId="0" fillId="9" borderId="0" xfId="0" applyFill="1" applyBorder="1"/>
    <xf numFmtId="0" fontId="0" fillId="9" borderId="10" xfId="0" applyFill="1" applyBorder="1"/>
    <xf numFmtId="0" fontId="3" fillId="3" borderId="15" xfId="3" applyBorder="1" applyAlignment="1">
      <alignment horizontal="center"/>
    </xf>
    <xf numFmtId="0" fontId="3" fillId="3" borderId="16" xfId="3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3" fillId="3" borderId="16" xfId="3" applyBorder="1"/>
    <xf numFmtId="0" fontId="0" fillId="0" borderId="18" xfId="0" applyBorder="1"/>
    <xf numFmtId="0" fontId="0" fillId="17" borderId="0" xfId="0" applyFill="1" applyAlignment="1">
      <alignment horizontal="center"/>
    </xf>
    <xf numFmtId="0" fontId="0" fillId="17" borderId="0" xfId="0" applyFill="1"/>
    <xf numFmtId="0" fontId="4" fillId="17" borderId="0" xfId="0" applyFont="1" applyFill="1" applyAlignment="1">
      <alignment horizontal="center" vertical="center" wrapText="1"/>
    </xf>
    <xf numFmtId="0" fontId="0" fillId="17" borderId="0" xfId="0" applyFill="1" applyAlignment="1">
      <alignment horizontal="center"/>
    </xf>
    <xf numFmtId="9" fontId="0" fillId="0" borderId="0" xfId="1" applyFont="1" applyAlignment="1">
      <alignment horizontal="center"/>
    </xf>
    <xf numFmtId="0" fontId="3" fillId="3" borderId="1" xfId="3" applyAlignment="1">
      <alignment horizontal="center"/>
    </xf>
    <xf numFmtId="0" fontId="0" fillId="4" borderId="2" xfId="4" applyFont="1"/>
    <xf numFmtId="0" fontId="7" fillId="0" borderId="0" xfId="0" applyFont="1"/>
  </cellXfs>
  <cellStyles count="6">
    <cellStyle name="20% - Accent1" xfId="5" builtinId="30"/>
    <cellStyle name="Calculation" xfId="3" builtinId="22"/>
    <cellStyle name="Good" xfId="2" builtinId="26"/>
    <cellStyle name="Normal" xfId="0" builtinId="0"/>
    <cellStyle name="Note" xfId="4" builtinId="10"/>
    <cellStyle name="Percent" xfId="1" builtinId="5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AC123"/>
  <sheetViews>
    <sheetView tabSelected="1" topLeftCell="C11" zoomScale="86" zoomScaleNormal="86" workbookViewId="0">
      <selection activeCell="H45" sqref="H45"/>
    </sheetView>
  </sheetViews>
  <sheetFormatPr defaultRowHeight="15" x14ac:dyDescent="0.25"/>
  <cols>
    <col min="2" max="2" width="13.5703125" customWidth="1"/>
    <col min="3" max="3" width="22.85546875" customWidth="1"/>
    <col min="7" max="7" width="25.42578125" customWidth="1"/>
    <col min="8" max="8" width="7.140625" style="1" customWidth="1"/>
    <col min="9" max="9" width="24.28515625" customWidth="1"/>
    <col min="10" max="16" width="9.140625" style="1"/>
    <col min="17" max="17" width="3.140625" customWidth="1"/>
    <col min="18" max="18" width="17.28515625" customWidth="1"/>
    <col min="19" max="19" width="5.7109375" style="1" customWidth="1"/>
    <col min="20" max="20" width="27.85546875" customWidth="1"/>
    <col min="21" max="29" width="9.140625" style="1"/>
  </cols>
  <sheetData>
    <row r="2" spans="1:29" ht="21" x14ac:dyDescent="0.35">
      <c r="A2" s="77" t="s">
        <v>150</v>
      </c>
      <c r="C2" t="s">
        <v>149</v>
      </c>
      <c r="D2">
        <f>D42</f>
        <v>10.8</v>
      </c>
      <c r="I2" s="76" t="s">
        <v>129</v>
      </c>
      <c r="J2" s="75">
        <f>J6+U6</f>
        <v>49</v>
      </c>
      <c r="K2" s="75">
        <f>K6+W6</f>
        <v>48</v>
      </c>
      <c r="L2" s="75">
        <f>L6+X6</f>
        <v>49</v>
      </c>
      <c r="P2" s="1">
        <f>P6+AB6</f>
        <v>17</v>
      </c>
    </row>
    <row r="3" spans="1:29" x14ac:dyDescent="0.25">
      <c r="C3" t="s">
        <v>148</v>
      </c>
      <c r="N3" s="74"/>
    </row>
    <row r="4" spans="1:29" x14ac:dyDescent="0.25">
      <c r="I4" s="71" t="s">
        <v>147</v>
      </c>
      <c r="J4" s="70"/>
      <c r="T4" s="71" t="s">
        <v>146</v>
      </c>
      <c r="U4" s="73" t="s">
        <v>141</v>
      </c>
      <c r="V4" s="73"/>
    </row>
    <row r="5" spans="1:29" ht="24.75" customHeight="1" thickBot="1" x14ac:dyDescent="0.3">
      <c r="B5" t="s">
        <v>145</v>
      </c>
      <c r="C5" t="s">
        <v>144</v>
      </c>
      <c r="D5" t="s">
        <v>143</v>
      </c>
      <c r="G5" s="71" t="s">
        <v>142</v>
      </c>
      <c r="H5" s="70" t="s">
        <v>139</v>
      </c>
      <c r="I5" s="71" t="s">
        <v>138</v>
      </c>
      <c r="J5" s="72" t="s">
        <v>141</v>
      </c>
      <c r="K5" s="72" t="s">
        <v>135</v>
      </c>
      <c r="L5" s="72" t="s">
        <v>134</v>
      </c>
      <c r="M5" s="72" t="s">
        <v>133</v>
      </c>
      <c r="N5" s="72" t="s">
        <v>132</v>
      </c>
      <c r="O5" s="72" t="s">
        <v>131</v>
      </c>
      <c r="P5" s="72" t="s">
        <v>130</v>
      </c>
      <c r="R5" s="71" t="s">
        <v>140</v>
      </c>
      <c r="S5" s="70" t="s">
        <v>139</v>
      </c>
      <c r="T5" s="71" t="s">
        <v>138</v>
      </c>
      <c r="U5" s="70" t="s">
        <v>137</v>
      </c>
      <c r="V5" s="70" t="s">
        <v>136</v>
      </c>
      <c r="W5" s="70" t="s">
        <v>135</v>
      </c>
      <c r="X5" s="70" t="s">
        <v>134</v>
      </c>
      <c r="Y5" s="70" t="s">
        <v>133</v>
      </c>
      <c r="Z5" s="70" t="s">
        <v>132</v>
      </c>
      <c r="AA5" s="70" t="s">
        <v>131</v>
      </c>
      <c r="AB5" s="70" t="s">
        <v>130</v>
      </c>
      <c r="AC5" s="70" t="s">
        <v>61</v>
      </c>
    </row>
    <row r="6" spans="1:29" ht="15.75" thickBot="1" x14ac:dyDescent="0.3">
      <c r="G6" s="69" t="s">
        <v>129</v>
      </c>
      <c r="H6" s="68">
        <f>SUM(I7:I210)</f>
        <v>75</v>
      </c>
      <c r="I6" s="66"/>
      <c r="J6" s="65">
        <f>SUM(J7:J154)</f>
        <v>2</v>
      </c>
      <c r="K6" s="65">
        <f>SUM(K7:K154)</f>
        <v>19</v>
      </c>
      <c r="L6" s="65">
        <f>SUM(L7:L154)</f>
        <v>20</v>
      </c>
      <c r="M6" s="65">
        <f>SUM(M7:M154)</f>
        <v>0</v>
      </c>
      <c r="N6" s="65">
        <f>SUM(N7:N154)</f>
        <v>0</v>
      </c>
      <c r="O6" s="65">
        <f>SUM(O7:O154)</f>
        <v>0</v>
      </c>
      <c r="P6" s="65">
        <f>SUM(P7:P154)</f>
        <v>8</v>
      </c>
      <c r="Q6" s="66"/>
      <c r="R6" s="66"/>
      <c r="S6" s="67"/>
      <c r="T6" s="66"/>
      <c r="U6" s="65">
        <f>SUM(U7:U160)</f>
        <v>47</v>
      </c>
      <c r="V6" s="65">
        <f>SUM(V7:V160)</f>
        <v>8</v>
      </c>
      <c r="W6" s="65">
        <f>SUM(W7:W160)</f>
        <v>29</v>
      </c>
      <c r="X6" s="65">
        <f>SUM(X7:X160)</f>
        <v>29</v>
      </c>
      <c r="Y6" s="65">
        <f>SUM(Y7:Y160)</f>
        <v>5</v>
      </c>
      <c r="Z6" s="65">
        <f>SUM(Z7:Z160)</f>
        <v>2</v>
      </c>
      <c r="AA6" s="65">
        <f>SUM(AA7:AA160)</f>
        <v>1</v>
      </c>
      <c r="AB6" s="65">
        <f>SUM(AB7:AB160)</f>
        <v>9</v>
      </c>
      <c r="AC6" s="64">
        <f>SUM(AC7:AC59)</f>
        <v>26</v>
      </c>
    </row>
    <row r="7" spans="1:29" x14ac:dyDescent="0.25">
      <c r="A7">
        <f>$D$2/4</f>
        <v>2.7</v>
      </c>
      <c r="B7" t="s">
        <v>128</v>
      </c>
      <c r="C7" t="s">
        <v>127</v>
      </c>
      <c r="D7">
        <v>16</v>
      </c>
      <c r="G7" s="21" t="s">
        <v>123</v>
      </c>
      <c r="H7" s="19"/>
      <c r="I7" s="20" t="s">
        <v>126</v>
      </c>
      <c r="J7" s="19"/>
      <c r="K7" s="19"/>
      <c r="L7" s="19"/>
      <c r="M7" s="19"/>
      <c r="N7" s="19"/>
      <c r="O7" s="19"/>
      <c r="P7" s="19"/>
      <c r="Q7" s="20"/>
      <c r="R7" s="20"/>
      <c r="S7" s="19">
        <f>U7+Y7+Z7+AA7+AB7</f>
        <v>0</v>
      </c>
      <c r="T7" s="20"/>
      <c r="U7" s="19"/>
      <c r="V7" s="19"/>
      <c r="W7" s="19"/>
      <c r="X7" s="19"/>
      <c r="Y7" s="19"/>
      <c r="Z7" s="19"/>
      <c r="AA7" s="19"/>
      <c r="AB7" s="19"/>
      <c r="AC7" s="18">
        <f>(U8/2)+(V8/2)+Y8+Z8+AA8</f>
        <v>0</v>
      </c>
    </row>
    <row r="8" spans="1:29" x14ac:dyDescent="0.25">
      <c r="A8">
        <f>$D$2/4</f>
        <v>2.7</v>
      </c>
      <c r="B8" t="s">
        <v>125</v>
      </c>
      <c r="C8" t="s">
        <v>124</v>
      </c>
      <c r="D8">
        <v>11</v>
      </c>
      <c r="G8" s="13" t="s">
        <v>123</v>
      </c>
      <c r="H8" s="11"/>
      <c r="I8" s="12" t="s">
        <v>122</v>
      </c>
      <c r="J8" s="11"/>
      <c r="K8" s="11"/>
      <c r="L8" s="11"/>
      <c r="M8" s="11"/>
      <c r="N8" s="11"/>
      <c r="O8" s="11"/>
      <c r="P8" s="11"/>
      <c r="Q8" s="12"/>
      <c r="R8" s="12"/>
      <c r="S8" s="11"/>
      <c r="T8" s="12"/>
      <c r="U8" s="11"/>
      <c r="V8" s="11"/>
      <c r="W8" s="11"/>
      <c r="X8" s="11"/>
      <c r="Y8" s="11"/>
      <c r="Z8" s="11"/>
      <c r="AA8" s="11"/>
      <c r="AB8" s="11"/>
      <c r="AC8" s="10">
        <f>(U9/2)+(V9/2)+Y9+Z9+AA9</f>
        <v>0</v>
      </c>
    </row>
    <row r="9" spans="1:29" x14ac:dyDescent="0.25">
      <c r="A9">
        <f>$D$2/4</f>
        <v>2.7</v>
      </c>
      <c r="B9" t="s">
        <v>121</v>
      </c>
      <c r="C9" t="s">
        <v>120</v>
      </c>
      <c r="D9">
        <v>13</v>
      </c>
      <c r="G9" s="63" t="s">
        <v>119</v>
      </c>
      <c r="H9" s="61"/>
      <c r="I9" s="62" t="s">
        <v>118</v>
      </c>
      <c r="J9" s="61"/>
      <c r="K9" s="61">
        <v>2</v>
      </c>
      <c r="L9" s="61">
        <v>2</v>
      </c>
      <c r="M9" s="61"/>
      <c r="N9" s="61"/>
      <c r="O9" s="61"/>
      <c r="P9" s="61">
        <v>3</v>
      </c>
      <c r="Q9" s="12"/>
      <c r="R9" s="12"/>
      <c r="S9" s="11">
        <f>U9+Y9+Z9+AA9+AB9</f>
        <v>0</v>
      </c>
      <c r="T9" s="12"/>
      <c r="U9" s="11"/>
      <c r="V9" s="11"/>
      <c r="W9" s="11"/>
      <c r="X9" s="11"/>
      <c r="Y9" s="11"/>
      <c r="Z9" s="11"/>
      <c r="AA9" s="11"/>
      <c r="AB9" s="11"/>
      <c r="AC9" s="10">
        <f>(U10/2)+(V10/2)+Y10+Z10+AA10</f>
        <v>0</v>
      </c>
    </row>
    <row r="10" spans="1:29" x14ac:dyDescent="0.25">
      <c r="B10" t="s">
        <v>117</v>
      </c>
      <c r="C10" t="s">
        <v>116</v>
      </c>
      <c r="D10" t="s">
        <v>113</v>
      </c>
      <c r="G10" s="13"/>
      <c r="H10" s="11"/>
      <c r="I10" s="12"/>
      <c r="J10" s="11"/>
      <c r="K10" s="11"/>
      <c r="L10" s="11"/>
      <c r="M10" s="11"/>
      <c r="N10" s="11"/>
      <c r="O10" s="11"/>
      <c r="P10" s="11"/>
      <c r="Q10" s="12"/>
      <c r="R10" s="12"/>
      <c r="S10" s="11">
        <f>U10+Y10+Z10+AA10+AB10</f>
        <v>0</v>
      </c>
      <c r="T10" s="12"/>
      <c r="U10" s="11"/>
      <c r="V10" s="11"/>
      <c r="W10" s="11"/>
      <c r="X10" s="11"/>
      <c r="Y10" s="11"/>
      <c r="Z10" s="11"/>
      <c r="AA10" s="11"/>
      <c r="AB10" s="11"/>
      <c r="AC10" s="10">
        <f>(U11/2)+(V11/2)+Y11+Z11+AA11</f>
        <v>0</v>
      </c>
    </row>
    <row r="11" spans="1:29" x14ac:dyDescent="0.25">
      <c r="A11">
        <f>$D$2/4</f>
        <v>2.7</v>
      </c>
      <c r="B11" t="s">
        <v>115</v>
      </c>
      <c r="C11" t="s">
        <v>114</v>
      </c>
      <c r="D11" t="s">
        <v>113</v>
      </c>
      <c r="G11" s="13"/>
      <c r="H11" s="11"/>
      <c r="I11" s="12"/>
      <c r="J11" s="11"/>
      <c r="K11" s="11"/>
      <c r="L11" s="11"/>
      <c r="M11" s="11"/>
      <c r="N11" s="11"/>
      <c r="O11" s="11"/>
      <c r="P11" s="11"/>
      <c r="Q11" s="12"/>
      <c r="R11" s="12"/>
      <c r="S11" s="11">
        <f>U11+Y11+Z11+AA11+AB11</f>
        <v>0</v>
      </c>
      <c r="T11" s="12"/>
      <c r="U11" s="11"/>
      <c r="V11" s="11"/>
      <c r="W11" s="11"/>
      <c r="X11" s="11"/>
      <c r="Y11" s="11"/>
      <c r="Z11" s="11"/>
      <c r="AA11" s="11"/>
      <c r="AB11" s="11"/>
      <c r="AC11" s="10">
        <f>(U12/2)+(V12/2)+Y12+Z12+AA12</f>
        <v>0</v>
      </c>
    </row>
    <row r="12" spans="1:29" x14ac:dyDescent="0.25">
      <c r="B12" t="s">
        <v>112</v>
      </c>
      <c r="G12" s="13"/>
      <c r="H12" s="11"/>
      <c r="I12" s="12"/>
      <c r="J12" s="11"/>
      <c r="K12" s="11"/>
      <c r="L12" s="11"/>
      <c r="M12" s="11"/>
      <c r="N12" s="11"/>
      <c r="O12" s="11"/>
      <c r="P12" s="11"/>
      <c r="Q12" s="12"/>
      <c r="R12" s="12"/>
      <c r="S12" s="11">
        <f>U12+Y12+Z12+AA12+AB12</f>
        <v>0</v>
      </c>
      <c r="T12" s="12"/>
      <c r="U12" s="11"/>
      <c r="V12" s="11"/>
      <c r="W12" s="11"/>
      <c r="X12" s="11"/>
      <c r="Y12" s="11"/>
      <c r="Z12" s="11"/>
      <c r="AA12" s="11"/>
      <c r="AB12" s="11"/>
      <c r="AC12" s="10">
        <f>(U13/2)+(V13/2)+Y13+Z13+AA13</f>
        <v>0</v>
      </c>
    </row>
    <row r="13" spans="1:29" ht="15.75" thickBot="1" x14ac:dyDescent="0.3">
      <c r="C13" s="60" t="s">
        <v>0</v>
      </c>
      <c r="D13" s="48">
        <f>SUM(D7:D12)</f>
        <v>40</v>
      </c>
      <c r="G13" s="5"/>
      <c r="H13" s="3"/>
      <c r="I13" s="4"/>
      <c r="J13" s="3"/>
      <c r="K13" s="3"/>
      <c r="L13" s="3"/>
      <c r="M13" s="3"/>
      <c r="N13" s="3"/>
      <c r="O13" s="3"/>
      <c r="P13" s="3"/>
      <c r="Q13" s="4"/>
      <c r="R13" s="4"/>
      <c r="S13" s="3">
        <f>SUM(S7:S12)+H13</f>
        <v>0</v>
      </c>
      <c r="T13" s="4"/>
      <c r="U13" s="3"/>
      <c r="V13" s="3"/>
      <c r="W13" s="3"/>
      <c r="X13" s="3"/>
      <c r="Y13" s="3"/>
      <c r="Z13" s="3"/>
      <c r="AA13" s="3"/>
      <c r="AB13" s="3"/>
      <c r="AC13" s="2">
        <f>(U14/2)+(V14/2)+Y14+Z14+AA14</f>
        <v>0</v>
      </c>
    </row>
    <row r="14" spans="1:29" ht="16.5" thickTop="1" thickBot="1" x14ac:dyDescent="0.3">
      <c r="G14" s="12"/>
      <c r="H14" s="11"/>
      <c r="I14" s="12"/>
      <c r="J14" s="11"/>
      <c r="K14" s="11"/>
      <c r="L14" s="11"/>
      <c r="M14" s="11"/>
      <c r="N14" s="11"/>
      <c r="O14" s="11"/>
      <c r="P14" s="11"/>
      <c r="Q14" s="12"/>
      <c r="R14" s="12"/>
      <c r="T14" s="12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x14ac:dyDescent="0.25">
      <c r="A15" s="59"/>
      <c r="B15" s="59"/>
      <c r="C15" s="59"/>
      <c r="D15" s="59"/>
      <c r="E15" s="59"/>
      <c r="G15" s="21" t="s">
        <v>111</v>
      </c>
      <c r="H15" s="19">
        <v>2</v>
      </c>
      <c r="I15" s="20" t="s">
        <v>110</v>
      </c>
      <c r="J15" s="19"/>
      <c r="K15" s="19">
        <v>1</v>
      </c>
      <c r="L15" s="19">
        <v>2</v>
      </c>
      <c r="M15" s="19"/>
      <c r="N15" s="19"/>
      <c r="O15" s="19"/>
      <c r="P15" s="19"/>
      <c r="Q15" s="20"/>
      <c r="R15" s="20" t="s">
        <v>109</v>
      </c>
      <c r="S15" s="19">
        <v>4</v>
      </c>
      <c r="T15" s="20" t="s">
        <v>108</v>
      </c>
      <c r="U15" s="19"/>
      <c r="V15" s="19"/>
      <c r="W15" s="19">
        <v>4</v>
      </c>
      <c r="X15" s="19">
        <v>4</v>
      </c>
      <c r="Y15" s="19">
        <v>1</v>
      </c>
      <c r="Z15" s="19">
        <v>1</v>
      </c>
      <c r="AA15" s="19">
        <v>1</v>
      </c>
      <c r="AB15" s="19"/>
      <c r="AC15" s="18">
        <f>(U15/2)+(V15/2)+Y15+Z15+AA15</f>
        <v>3</v>
      </c>
    </row>
    <row r="16" spans="1:29" x14ac:dyDescent="0.25">
      <c r="G16" s="13"/>
      <c r="H16" s="11">
        <v>0</v>
      </c>
      <c r="I16" s="12" t="s">
        <v>55</v>
      </c>
      <c r="J16" s="11"/>
      <c r="K16" s="11">
        <v>1</v>
      </c>
      <c r="L16" s="11">
        <v>1</v>
      </c>
      <c r="M16" s="11"/>
      <c r="N16" s="11"/>
      <c r="O16" s="11"/>
      <c r="P16" s="11"/>
      <c r="Q16" s="12"/>
      <c r="S16"/>
      <c r="AC16" s="10">
        <f>(U16/2)+(V16/2)+Y16+Z16+AA16</f>
        <v>0</v>
      </c>
    </row>
    <row r="17" spans="1:29" x14ac:dyDescent="0.25">
      <c r="A17" t="s">
        <v>107</v>
      </c>
      <c r="G17" s="13"/>
      <c r="H17" s="11">
        <f>J17+M17+N17+O17+P17</f>
        <v>0</v>
      </c>
      <c r="I17" t="s">
        <v>106</v>
      </c>
      <c r="J17"/>
      <c r="K17" s="1">
        <v>2</v>
      </c>
      <c r="L17" s="1">
        <v>2</v>
      </c>
      <c r="M17"/>
      <c r="N17"/>
      <c r="O17"/>
      <c r="P17"/>
      <c r="Q17" s="12"/>
      <c r="R17" s="58" t="s">
        <v>105</v>
      </c>
      <c r="S17" s="57">
        <v>3</v>
      </c>
      <c r="T17" s="58" t="s">
        <v>104</v>
      </c>
      <c r="U17" s="57"/>
      <c r="V17" s="57"/>
      <c r="W17" s="57">
        <v>3</v>
      </c>
      <c r="X17" s="57">
        <v>3</v>
      </c>
      <c r="Y17" s="57">
        <v>1</v>
      </c>
      <c r="Z17" s="57">
        <v>1</v>
      </c>
      <c r="AA17" s="57"/>
      <c r="AB17" s="57"/>
      <c r="AC17" s="10">
        <f>(U17/2)+(V17/2)+Y17+Z17+AA17</f>
        <v>2</v>
      </c>
    </row>
    <row r="18" spans="1:29" x14ac:dyDescent="0.25">
      <c r="D18" s="48"/>
      <c r="G18" s="13"/>
      <c r="H18" s="11">
        <v>3</v>
      </c>
      <c r="I18" s="12" t="s">
        <v>103</v>
      </c>
      <c r="J18" s="11">
        <v>1</v>
      </c>
      <c r="K18" s="11">
        <v>3</v>
      </c>
      <c r="L18" s="11">
        <v>3</v>
      </c>
      <c r="M18" s="11"/>
      <c r="N18" s="11"/>
      <c r="O18" s="11"/>
      <c r="P18" s="11"/>
      <c r="Q18" s="12"/>
      <c r="R18" s="58"/>
      <c r="S18" s="57">
        <v>1</v>
      </c>
      <c r="T18" s="58" t="s">
        <v>102</v>
      </c>
      <c r="U18" s="57"/>
      <c r="V18" s="57"/>
      <c r="W18" s="57">
        <v>1</v>
      </c>
      <c r="X18" s="57">
        <v>1</v>
      </c>
      <c r="Y18" s="57"/>
      <c r="Z18" s="57"/>
      <c r="AA18" s="57"/>
      <c r="AB18" s="57"/>
      <c r="AC18" s="10">
        <f>(U18/2)+(V18/2)+Y18+Z18+AA18</f>
        <v>0</v>
      </c>
    </row>
    <row r="19" spans="1:29" x14ac:dyDescent="0.25">
      <c r="C19" t="s">
        <v>101</v>
      </c>
      <c r="D19" s="48">
        <f>M6</f>
        <v>0</v>
      </c>
      <c r="G19" s="13"/>
      <c r="H19" s="11">
        <v>1</v>
      </c>
      <c r="I19" s="40" t="s">
        <v>100</v>
      </c>
      <c r="J19" s="11"/>
      <c r="K19" s="11">
        <v>1</v>
      </c>
      <c r="L19" s="11">
        <v>1</v>
      </c>
      <c r="M19" s="11"/>
      <c r="N19" s="11"/>
      <c r="O19" s="11"/>
      <c r="P19" s="11"/>
      <c r="Q19" s="12"/>
      <c r="AC19" s="10">
        <f>(U19/2)+(V19/2)+Y19+Z19+AA19</f>
        <v>0</v>
      </c>
    </row>
    <row r="20" spans="1:29" x14ac:dyDescent="0.25">
      <c r="C20" t="s">
        <v>99</v>
      </c>
      <c r="D20" s="48">
        <f>J6/2</f>
        <v>1</v>
      </c>
      <c r="G20" s="13"/>
      <c r="H20" s="11">
        <f>J20+M20+N20+O20+P20</f>
        <v>0</v>
      </c>
      <c r="I20" s="12"/>
      <c r="J20" s="11"/>
      <c r="K20" s="11"/>
      <c r="L20" s="11"/>
      <c r="M20" s="11"/>
      <c r="N20" s="11"/>
      <c r="O20" s="11"/>
      <c r="P20"/>
      <c r="AC20" s="10">
        <f>(U20/2)+(V20/2)+Y20+Z20+AA20</f>
        <v>0</v>
      </c>
    </row>
    <row r="21" spans="1:29" x14ac:dyDescent="0.25">
      <c r="C21" t="s">
        <v>98</v>
      </c>
      <c r="D21" s="48">
        <f>(U6+J6)/5</f>
        <v>9.8000000000000007</v>
      </c>
      <c r="G21" s="13"/>
      <c r="H21" s="11">
        <f>J21+M21+N21+O21+P21</f>
        <v>0</v>
      </c>
      <c r="I21" s="12"/>
      <c r="J21" s="11"/>
      <c r="K21" s="11"/>
      <c r="L21" s="11"/>
      <c r="M21" s="11"/>
      <c r="N21" s="11"/>
      <c r="O21" s="11"/>
      <c r="P21" s="11"/>
      <c r="Q21" s="12"/>
      <c r="R21" s="56" t="s">
        <v>97</v>
      </c>
      <c r="S21" s="55">
        <v>3</v>
      </c>
      <c r="T21" s="56" t="s">
        <v>96</v>
      </c>
      <c r="U21" s="55">
        <v>0</v>
      </c>
      <c r="V21" s="55"/>
      <c r="W21" s="55">
        <v>1</v>
      </c>
      <c r="X21" s="55">
        <v>2</v>
      </c>
      <c r="Y21" s="55"/>
      <c r="Z21" s="55"/>
      <c r="AA21" s="55"/>
      <c r="AB21" s="55">
        <v>3</v>
      </c>
      <c r="AC21" s="10">
        <f>(U21/2)+(V21/2)+Y21+Z21+AA21</f>
        <v>0</v>
      </c>
    </row>
    <row r="22" spans="1:29" x14ac:dyDescent="0.25">
      <c r="D22" s="48"/>
      <c r="G22" s="13"/>
      <c r="H22" s="11">
        <f>J22+M22+N22+O22+P22</f>
        <v>0</v>
      </c>
      <c r="I22" s="12"/>
      <c r="J22" s="11"/>
      <c r="K22" s="11"/>
      <c r="L22" s="11"/>
      <c r="M22" s="11"/>
      <c r="N22" s="11"/>
      <c r="O22" s="11"/>
      <c r="P22" s="11"/>
      <c r="Q22" s="12"/>
      <c r="R22" s="12"/>
      <c r="S22" s="11">
        <f>U22+Y22+Z22+AA22+AB22</f>
        <v>0</v>
      </c>
      <c r="T22" s="12"/>
      <c r="U22" s="11"/>
      <c r="V22" s="11"/>
      <c r="W22" s="11"/>
      <c r="X22" s="11"/>
      <c r="Y22" s="11"/>
      <c r="Z22" s="11"/>
      <c r="AA22" s="11"/>
      <c r="AB22" s="11"/>
      <c r="AC22" s="10">
        <f>(U22/2)+(V22/2)+Y22+Z22+AA22</f>
        <v>0</v>
      </c>
    </row>
    <row r="23" spans="1:29" ht="15.75" thickBot="1" x14ac:dyDescent="0.3">
      <c r="B23">
        <v>0</v>
      </c>
      <c r="C23" t="s">
        <v>95</v>
      </c>
      <c r="D23" s="48">
        <f>INT(B23/4)</f>
        <v>0</v>
      </c>
      <c r="G23" s="9" t="s">
        <v>1</v>
      </c>
      <c r="H23" s="7">
        <f>SUM(H15:H21)+SUM(S15:S22)</f>
        <v>17</v>
      </c>
      <c r="I23" s="8">
        <f>H23</f>
        <v>17</v>
      </c>
      <c r="J23" s="7"/>
      <c r="K23" s="7"/>
      <c r="L23" s="7"/>
      <c r="M23" s="7"/>
      <c r="N23" s="7"/>
      <c r="O23" s="7"/>
      <c r="P23" s="7"/>
      <c r="Q23" s="8"/>
      <c r="R23" s="8"/>
      <c r="S23" s="7"/>
      <c r="T23" s="8"/>
      <c r="U23" s="7"/>
      <c r="V23" s="7"/>
      <c r="W23" s="7"/>
      <c r="X23" s="7"/>
      <c r="Y23" s="7"/>
      <c r="Z23" s="7"/>
      <c r="AA23" s="7"/>
      <c r="AB23" s="7"/>
      <c r="AC23" s="6"/>
    </row>
    <row r="24" spans="1:29" ht="15.75" thickBot="1" x14ac:dyDescent="0.3">
      <c r="B24">
        <v>0</v>
      </c>
      <c r="C24" t="s">
        <v>94</v>
      </c>
      <c r="D24" s="48">
        <f>INT(B24/3)</f>
        <v>0</v>
      </c>
    </row>
    <row r="25" spans="1:29" x14ac:dyDescent="0.25">
      <c r="B25">
        <v>0</v>
      </c>
      <c r="C25" t="s">
        <v>93</v>
      </c>
      <c r="D25" s="48">
        <f>B25</f>
        <v>0</v>
      </c>
      <c r="G25" s="21" t="s">
        <v>87</v>
      </c>
      <c r="H25" s="19">
        <v>2</v>
      </c>
      <c r="I25" s="20" t="s">
        <v>92</v>
      </c>
      <c r="J25" s="19"/>
      <c r="K25" s="19">
        <v>1</v>
      </c>
      <c r="L25" s="19">
        <v>2</v>
      </c>
      <c r="M25" s="19"/>
      <c r="N25" s="19"/>
      <c r="O25" s="19"/>
      <c r="P25" s="19"/>
      <c r="Q25" s="20"/>
      <c r="R25" s="53" t="s">
        <v>44</v>
      </c>
      <c r="S25" s="54">
        <v>0</v>
      </c>
      <c r="T25" s="53" t="s">
        <v>91</v>
      </c>
      <c r="U25" s="38">
        <v>3</v>
      </c>
      <c r="V25" s="38"/>
      <c r="W25" s="38">
        <v>3</v>
      </c>
      <c r="X25" s="38">
        <v>3</v>
      </c>
      <c r="Y25" s="38"/>
      <c r="Z25" s="38"/>
      <c r="AA25" s="38"/>
      <c r="AB25" s="38"/>
      <c r="AC25" s="18">
        <f>(U25/2)+(V25/2)+Y25+Z25+AA25</f>
        <v>1.5</v>
      </c>
    </row>
    <row r="26" spans="1:29" x14ac:dyDescent="0.25">
      <c r="G26" s="13" t="s">
        <v>87</v>
      </c>
      <c r="H26" s="11">
        <v>2</v>
      </c>
      <c r="I26" s="12" t="s">
        <v>90</v>
      </c>
      <c r="J26" s="11"/>
      <c r="K26" s="11">
        <v>2</v>
      </c>
      <c r="L26" s="11">
        <v>2</v>
      </c>
      <c r="M26" s="11"/>
      <c r="N26" s="11"/>
      <c r="O26" s="11"/>
      <c r="P26" s="11"/>
      <c r="Q26" s="12"/>
      <c r="R26" s="15" t="s">
        <v>44</v>
      </c>
      <c r="S26" s="11">
        <v>2</v>
      </c>
      <c r="T26" s="52" t="s">
        <v>89</v>
      </c>
      <c r="U26" s="14">
        <v>2</v>
      </c>
      <c r="V26" s="14"/>
      <c r="W26" s="14"/>
      <c r="X26" s="14"/>
      <c r="Y26" s="14"/>
      <c r="Z26" s="14"/>
      <c r="AA26" s="14"/>
      <c r="AB26" s="14"/>
      <c r="AC26" s="10">
        <f>(U26/2)+(V26/2)+Y26+Z26+AA26</f>
        <v>1</v>
      </c>
    </row>
    <row r="27" spans="1:29" ht="15.75" thickBot="1" x14ac:dyDescent="0.3">
      <c r="C27" s="47" t="s">
        <v>0</v>
      </c>
      <c r="D27" s="47">
        <f>SUM(D18:D25)</f>
        <v>10.8</v>
      </c>
      <c r="G27" s="13" t="s">
        <v>87</v>
      </c>
      <c r="H27" s="11">
        <f>J27+M27+N27+O27+P27</f>
        <v>0</v>
      </c>
      <c r="I27" s="12" t="s">
        <v>55</v>
      </c>
      <c r="J27" s="11"/>
      <c r="K27" s="11">
        <v>1</v>
      </c>
      <c r="L27" s="11">
        <v>1</v>
      </c>
      <c r="M27" s="11"/>
      <c r="N27" s="11"/>
      <c r="O27" s="11"/>
      <c r="P27" s="11"/>
      <c r="Q27" s="12"/>
      <c r="R27" s="15" t="s">
        <v>44</v>
      </c>
      <c r="S27" s="11">
        <f>U27+Y27+Z27+AA27+AB27</f>
        <v>0</v>
      </c>
      <c r="T27" s="15" t="s">
        <v>88</v>
      </c>
      <c r="U27" s="14">
        <v>0</v>
      </c>
      <c r="V27" s="14">
        <v>1</v>
      </c>
      <c r="W27" s="14"/>
      <c r="X27" s="14"/>
      <c r="Y27" s="14"/>
      <c r="Z27" s="14"/>
      <c r="AA27" s="14"/>
      <c r="AB27" s="14"/>
      <c r="AC27" s="10">
        <f>(U27/2)+(V27/2)+Y27+Z27+AA27</f>
        <v>0.5</v>
      </c>
    </row>
    <row r="28" spans="1:29" ht="15.75" thickTop="1" x14ac:dyDescent="0.25">
      <c r="G28" s="13" t="s">
        <v>87</v>
      </c>
      <c r="H28" s="11">
        <f>J28+M28+N28+O28+P28</f>
        <v>0</v>
      </c>
      <c r="I28" s="12"/>
      <c r="J28" s="11"/>
      <c r="K28" s="11"/>
      <c r="L28" s="11"/>
      <c r="M28" s="11"/>
      <c r="N28" s="11"/>
      <c r="O28" s="11"/>
      <c r="P28" s="11"/>
      <c r="Q28" s="12"/>
      <c r="R28" s="15" t="s">
        <v>44</v>
      </c>
      <c r="S28" s="11">
        <f>U28+Y28+Z28+AA28+AB28</f>
        <v>0</v>
      </c>
      <c r="T28" s="15" t="s">
        <v>86</v>
      </c>
      <c r="U28" s="14"/>
      <c r="V28" s="14">
        <v>2</v>
      </c>
      <c r="W28" s="14"/>
      <c r="X28" s="14"/>
      <c r="Y28" s="14"/>
      <c r="Z28" s="14"/>
      <c r="AA28" s="14"/>
      <c r="AB28" s="14"/>
      <c r="AC28" s="10">
        <f>(U28/2)+(V28/2)+Y28+Z28+AA28</f>
        <v>1</v>
      </c>
    </row>
    <row r="29" spans="1:29" x14ac:dyDescent="0.25">
      <c r="A29" t="s">
        <v>85</v>
      </c>
      <c r="G29" s="13"/>
      <c r="H29" s="11"/>
      <c r="I29" s="12"/>
      <c r="J29" s="11"/>
      <c r="K29" s="11"/>
      <c r="L29" s="11"/>
      <c r="M29" s="11"/>
      <c r="N29" s="11"/>
      <c r="O29" s="11"/>
      <c r="P29" s="11"/>
      <c r="Q29" s="12"/>
      <c r="R29" s="15" t="s">
        <v>44</v>
      </c>
      <c r="S29" s="11">
        <v>0</v>
      </c>
      <c r="T29" s="15" t="s">
        <v>84</v>
      </c>
      <c r="U29" s="14"/>
      <c r="V29" s="14">
        <v>3</v>
      </c>
      <c r="W29" s="14"/>
      <c r="X29" s="14"/>
      <c r="Y29" s="14"/>
      <c r="Z29" s="14"/>
      <c r="AA29" s="14"/>
      <c r="AB29" s="14"/>
      <c r="AC29" s="10">
        <f>(U29/2)+(V29/2)+Y29+Z29+AA29</f>
        <v>1.5</v>
      </c>
    </row>
    <row r="30" spans="1:29" x14ac:dyDescent="0.25">
      <c r="B30" t="s">
        <v>83</v>
      </c>
      <c r="C30" t="s">
        <v>82</v>
      </c>
      <c r="D30" s="48">
        <v>0</v>
      </c>
      <c r="G30" s="13"/>
      <c r="H30" s="11">
        <f>J30+M30+N30+O30+P30</f>
        <v>0</v>
      </c>
      <c r="I30" s="12"/>
      <c r="J30" s="11"/>
      <c r="K30" s="11"/>
      <c r="L30" s="11"/>
      <c r="M30" s="11"/>
      <c r="N30" s="11"/>
      <c r="O30" s="11"/>
      <c r="P30" s="11"/>
      <c r="Q30" s="12"/>
      <c r="R30" s="15" t="s">
        <v>44</v>
      </c>
      <c r="S30" s="11">
        <f>U30+Y30+Z30+AA30+AB30</f>
        <v>2</v>
      </c>
      <c r="T30" s="15" t="s">
        <v>81</v>
      </c>
      <c r="U30" s="14">
        <v>2</v>
      </c>
      <c r="V30" s="14"/>
      <c r="W30" s="14"/>
      <c r="X30" s="14"/>
      <c r="Y30" s="14"/>
      <c r="Z30" s="14"/>
      <c r="AA30" s="14"/>
      <c r="AB30" s="14"/>
      <c r="AC30" s="10">
        <f>(U30/2)+(V30/2)+Y30+Z30+AA30</f>
        <v>1</v>
      </c>
    </row>
    <row r="31" spans="1:29" x14ac:dyDescent="0.25">
      <c r="C31" t="s">
        <v>80</v>
      </c>
      <c r="D31" s="48">
        <v>0</v>
      </c>
      <c r="G31" s="13"/>
      <c r="H31" s="11">
        <f>J31+M31+N31+O31+P31</f>
        <v>0</v>
      </c>
      <c r="I31" s="12"/>
      <c r="J31" s="11"/>
      <c r="K31" s="11"/>
      <c r="L31" s="11"/>
      <c r="M31" s="11"/>
      <c r="N31" s="11"/>
      <c r="O31" s="11"/>
      <c r="P31" s="11"/>
      <c r="Q31" s="12"/>
      <c r="R31" s="12"/>
      <c r="S31" s="11"/>
      <c r="T31" s="12"/>
      <c r="U31" s="11"/>
      <c r="V31" s="11"/>
      <c r="W31" s="11"/>
      <c r="X31" s="11"/>
      <c r="Y31" s="11"/>
      <c r="Z31" s="11"/>
      <c r="AA31" s="11"/>
      <c r="AB31" s="11"/>
      <c r="AC31" s="10">
        <f>(U31/2)+(V31/2)+Y31+Z31+AA31</f>
        <v>0</v>
      </c>
    </row>
    <row r="32" spans="1:29" x14ac:dyDescent="0.25">
      <c r="C32" t="s">
        <v>79</v>
      </c>
      <c r="D32" s="48">
        <v>1</v>
      </c>
      <c r="G32" s="13"/>
      <c r="H32" s="11">
        <f>J32+M32+N32+O32+P32</f>
        <v>0</v>
      </c>
      <c r="I32" s="12"/>
      <c r="J32" s="11"/>
      <c r="K32" s="11"/>
      <c r="L32" s="11"/>
      <c r="M32" s="11"/>
      <c r="N32" s="11"/>
      <c r="O32" s="11"/>
      <c r="P32" s="11"/>
      <c r="Q32" s="12"/>
      <c r="R32" s="51" t="s">
        <v>19</v>
      </c>
      <c r="S32" s="11">
        <f>U32+Y32+Z32+AA32+AB32</f>
        <v>2</v>
      </c>
      <c r="T32" s="51" t="s">
        <v>78</v>
      </c>
      <c r="U32" s="50">
        <v>2</v>
      </c>
      <c r="V32" s="50"/>
      <c r="W32" s="50"/>
      <c r="X32" s="50"/>
      <c r="Y32" s="50"/>
      <c r="Z32" s="50"/>
      <c r="AA32" s="50"/>
      <c r="AB32" s="50"/>
      <c r="AC32" s="10">
        <f>(U32/2)+(V32/2)+Y32+Z32+AA32</f>
        <v>1</v>
      </c>
    </row>
    <row r="33" spans="2:29" x14ac:dyDescent="0.25">
      <c r="C33" t="s">
        <v>77</v>
      </c>
      <c r="D33" s="48">
        <v>6</v>
      </c>
      <c r="G33" s="13"/>
      <c r="H33" s="11">
        <f>J33+M33+N33+O33+P33</f>
        <v>0</v>
      </c>
      <c r="I33" s="12"/>
      <c r="J33" s="11"/>
      <c r="K33" s="11"/>
      <c r="L33" s="11"/>
      <c r="M33" s="11"/>
      <c r="N33" s="11"/>
      <c r="O33" s="11"/>
      <c r="P33" s="11"/>
      <c r="Q33" s="12"/>
      <c r="R33" s="51" t="s">
        <v>19</v>
      </c>
      <c r="S33" s="11">
        <v>2</v>
      </c>
      <c r="T33" s="51" t="s">
        <v>76</v>
      </c>
      <c r="U33" s="50">
        <v>2</v>
      </c>
      <c r="V33" s="50"/>
      <c r="W33" s="50"/>
      <c r="X33" s="50"/>
      <c r="Y33" s="50">
        <v>1</v>
      </c>
      <c r="Z33" s="50"/>
      <c r="AA33" s="50"/>
      <c r="AB33" s="50"/>
      <c r="AC33" s="10">
        <f>(U33/2)+(V33/2)+Y33+Z33+AA33</f>
        <v>2</v>
      </c>
    </row>
    <row r="34" spans="2:29" ht="15.75" thickBot="1" x14ac:dyDescent="0.3">
      <c r="C34" s="47" t="s">
        <v>75</v>
      </c>
      <c r="D34" s="47">
        <f>SUM(D30:D33)</f>
        <v>7</v>
      </c>
      <c r="G34" s="13"/>
      <c r="H34" s="11">
        <f>J34+M34+N34+O34+P34</f>
        <v>0</v>
      </c>
      <c r="I34" s="12"/>
      <c r="J34" s="11"/>
      <c r="K34" s="11"/>
      <c r="L34" s="11"/>
      <c r="M34"/>
      <c r="N34"/>
      <c r="O34"/>
      <c r="P34" s="11"/>
      <c r="Q34" s="12"/>
      <c r="R34" s="17" t="s">
        <v>6</v>
      </c>
      <c r="S34" s="16">
        <v>2</v>
      </c>
      <c r="T34" s="17" t="s">
        <v>74</v>
      </c>
      <c r="U34" s="16">
        <v>2</v>
      </c>
      <c r="V34" s="16"/>
      <c r="W34" s="16"/>
      <c r="X34" s="16"/>
      <c r="Y34" s="16">
        <v>1</v>
      </c>
      <c r="Z34" s="16"/>
      <c r="AA34" s="16"/>
      <c r="AB34" s="16"/>
      <c r="AC34" s="10">
        <f>(U34/2)+(V34/2)+Y34+Z34+AA34</f>
        <v>2</v>
      </c>
    </row>
    <row r="35" spans="2:29" ht="15.75" thickTop="1" x14ac:dyDescent="0.25">
      <c r="B35" t="s">
        <v>73</v>
      </c>
      <c r="G35" s="13"/>
      <c r="H35" s="11">
        <f>J35+M35+N35+O35+P35</f>
        <v>0</v>
      </c>
      <c r="I35" s="12"/>
      <c r="J35" s="11"/>
      <c r="K35" s="11"/>
      <c r="L35" s="11"/>
      <c r="M35"/>
      <c r="N35"/>
      <c r="O35"/>
      <c r="P35" s="11"/>
      <c r="Q35" s="12"/>
      <c r="R35" s="12"/>
      <c r="S35" s="11"/>
      <c r="T35" s="12"/>
      <c r="U35" s="11"/>
      <c r="V35" s="11"/>
      <c r="W35" s="11"/>
      <c r="X35" s="11"/>
      <c r="Y35" s="11"/>
      <c r="Z35" s="11"/>
      <c r="AA35" s="11"/>
      <c r="AB35" s="11"/>
      <c r="AC35" s="10">
        <f>(U35/2)+(V35/2)+Y35+Z35+AA35</f>
        <v>0</v>
      </c>
    </row>
    <row r="36" spans="2:29" x14ac:dyDescent="0.25">
      <c r="B36" t="s">
        <v>72</v>
      </c>
      <c r="C36" t="s">
        <v>71</v>
      </c>
      <c r="D36" s="49">
        <v>2</v>
      </c>
      <c r="G36" s="13"/>
      <c r="H36" s="11">
        <f>J36+M36+N36+O36+P36</f>
        <v>0</v>
      </c>
      <c r="I36" s="12"/>
      <c r="J36" s="11"/>
      <c r="K36" s="11"/>
      <c r="L36" s="11"/>
      <c r="M36"/>
      <c r="N36"/>
      <c r="O36"/>
      <c r="P36" s="11"/>
      <c r="Q36" s="12"/>
      <c r="R36" s="12" t="s">
        <v>70</v>
      </c>
      <c r="S36" s="11">
        <f>U36+Y35+Z35+AA35+AB35</f>
        <v>1</v>
      </c>
      <c r="T36" s="12" t="s">
        <v>69</v>
      </c>
      <c r="U36" s="11">
        <v>1</v>
      </c>
      <c r="V36" s="11"/>
      <c r="W36" s="11"/>
      <c r="X36" s="11"/>
      <c r="Y36" s="11"/>
      <c r="Z36" s="11"/>
      <c r="AA36" s="11"/>
      <c r="AB36" s="11"/>
      <c r="AC36" s="10">
        <f>(U36/2)+(V36/2)+Y36+Z36+AA36</f>
        <v>0.5</v>
      </c>
    </row>
    <row r="37" spans="2:29" x14ac:dyDescent="0.25">
      <c r="C37" t="s">
        <v>68</v>
      </c>
      <c r="D37" s="48">
        <f>INT((D13-10)/5)</f>
        <v>6</v>
      </c>
      <c r="G37" s="13"/>
      <c r="H37" s="11">
        <v>0</v>
      </c>
      <c r="I37" s="12"/>
      <c r="J37" s="11"/>
      <c r="K37" s="11"/>
      <c r="L37" s="11"/>
      <c r="M37"/>
      <c r="N37"/>
      <c r="O37"/>
      <c r="P37" s="11"/>
      <c r="Q37" s="12"/>
      <c r="R37" s="12" t="s">
        <v>67</v>
      </c>
      <c r="S37" s="11">
        <f>U37+Y36+Z36+AA36+AB36</f>
        <v>1</v>
      </c>
      <c r="T37" s="12" t="s">
        <v>66</v>
      </c>
      <c r="U37" s="11">
        <v>1</v>
      </c>
      <c r="V37" s="11"/>
      <c r="W37" s="11"/>
      <c r="X37" s="11"/>
      <c r="Y37" s="11"/>
      <c r="Z37" s="11"/>
      <c r="AA37" s="11"/>
      <c r="AB37" s="11"/>
      <c r="AC37" s="10">
        <f>(U37/2)+(V37/2)+Y37+Z37+AA37</f>
        <v>0.5</v>
      </c>
    </row>
    <row r="38" spans="2:29" ht="15.75" thickBot="1" x14ac:dyDescent="0.3">
      <c r="C38" s="47" t="s">
        <v>0</v>
      </c>
      <c r="D38" s="47">
        <f>D34-(D36+D37)</f>
        <v>-1</v>
      </c>
      <c r="G38" s="13"/>
      <c r="H38" s="11">
        <v>0</v>
      </c>
      <c r="I38" s="12"/>
      <c r="J38" s="11"/>
      <c r="K38" s="11"/>
      <c r="L38" s="11"/>
      <c r="M38"/>
      <c r="N38"/>
      <c r="O38"/>
      <c r="P38" s="11"/>
      <c r="Q38" s="12"/>
      <c r="R38" s="12" t="s">
        <v>65</v>
      </c>
      <c r="S38" s="11">
        <f>U38+Y31+Z31+AA31+AB31</f>
        <v>1</v>
      </c>
      <c r="T38" s="12" t="s">
        <v>64</v>
      </c>
      <c r="U38" s="11">
        <v>1</v>
      </c>
      <c r="V38" s="11"/>
      <c r="W38" s="11"/>
      <c r="X38" s="11"/>
      <c r="Y38" s="11"/>
      <c r="Z38" s="11"/>
      <c r="AA38" s="11"/>
      <c r="AB38" s="11"/>
      <c r="AC38" s="10">
        <f>(U38/2)+(V38/2)+Y38+Z38+AA38</f>
        <v>0.5</v>
      </c>
    </row>
    <row r="39" spans="2:29" ht="15.75" thickTop="1" x14ac:dyDescent="0.25">
      <c r="C39" t="s">
        <v>63</v>
      </c>
      <c r="D39">
        <f>IF(D38&lt;0,0,D38)</f>
        <v>0</v>
      </c>
      <c r="G39" s="13"/>
      <c r="H39" s="11">
        <f>J39+M39+N39+O39+P39</f>
        <v>0</v>
      </c>
      <c r="I39" s="12"/>
      <c r="J39" s="11"/>
      <c r="K39" s="11"/>
      <c r="L39" s="11"/>
      <c r="M39"/>
      <c r="N39"/>
      <c r="O39"/>
      <c r="P39" s="11"/>
      <c r="Q39" s="12"/>
      <c r="R39" s="12"/>
      <c r="S39" s="11">
        <f>U39+Y39+Z39+AA39+AB39</f>
        <v>0</v>
      </c>
      <c r="T39" s="12"/>
      <c r="U39" s="11"/>
      <c r="V39" s="11"/>
      <c r="W39" s="11"/>
      <c r="X39" s="11"/>
      <c r="Y39" s="11"/>
      <c r="Z39" s="11"/>
      <c r="AA39" s="11"/>
      <c r="AB39" s="11"/>
      <c r="AC39" s="10">
        <f>(U39/2)+(V39/2)+Y39+Z39+AA39</f>
        <v>0</v>
      </c>
    </row>
    <row r="40" spans="2:29" x14ac:dyDescent="0.25">
      <c r="G40" s="13"/>
      <c r="H40" s="11"/>
      <c r="I40" s="12"/>
      <c r="J40" s="11"/>
      <c r="K40" s="11"/>
      <c r="L40" s="11"/>
      <c r="M40"/>
      <c r="N40"/>
      <c r="O40"/>
      <c r="P40" s="11"/>
      <c r="Q40" s="12"/>
      <c r="R40" s="28" t="s">
        <v>58</v>
      </c>
      <c r="S40" s="28">
        <v>0</v>
      </c>
      <c r="T40" s="28" t="s">
        <v>38</v>
      </c>
      <c r="U40" s="26">
        <v>0</v>
      </c>
      <c r="V40" s="26"/>
      <c r="W40" s="26">
        <v>0</v>
      </c>
      <c r="X40" s="26">
        <v>0</v>
      </c>
      <c r="Y40" s="26"/>
      <c r="Z40" s="26"/>
      <c r="AA40" s="26"/>
      <c r="AB40" s="26"/>
      <c r="AC40" s="26">
        <f>(U40/2)+(V40/2)+Y40+Z40+AA40</f>
        <v>0</v>
      </c>
    </row>
    <row r="41" spans="2:29" x14ac:dyDescent="0.25">
      <c r="G41" s="13"/>
      <c r="H41" s="11"/>
      <c r="I41" s="12"/>
      <c r="J41" s="11"/>
      <c r="K41" s="11"/>
      <c r="L41" s="11"/>
      <c r="M41"/>
      <c r="N41"/>
      <c r="O41"/>
      <c r="P41" s="11"/>
      <c r="Q41" s="12"/>
      <c r="R41" s="44" t="s">
        <v>62</v>
      </c>
      <c r="S41" s="44"/>
      <c r="T41" s="44"/>
      <c r="U41" s="26">
        <v>1</v>
      </c>
      <c r="V41" s="26"/>
      <c r="W41" s="26">
        <v>1</v>
      </c>
      <c r="X41" s="26">
        <v>1</v>
      </c>
      <c r="Y41" s="26"/>
      <c r="Z41" s="26"/>
      <c r="AA41" s="26"/>
      <c r="AB41" s="26"/>
      <c r="AC41" s="26">
        <f>(U41/2)+(V41/2)+Y41+Z41+AA41</f>
        <v>0.5</v>
      </c>
    </row>
    <row r="42" spans="2:29" ht="15.75" thickBot="1" x14ac:dyDescent="0.3">
      <c r="C42" s="46" t="s">
        <v>61</v>
      </c>
      <c r="D42" s="46">
        <f>D27-D39</f>
        <v>10.8</v>
      </c>
      <c r="G42" s="13"/>
      <c r="H42" s="11"/>
      <c r="I42" s="12"/>
      <c r="J42" s="11"/>
      <c r="K42" s="11"/>
      <c r="L42" s="11"/>
      <c r="M42"/>
      <c r="N42"/>
      <c r="O42"/>
      <c r="P42" s="11"/>
      <c r="Q42" s="12"/>
      <c r="R42" s="44" t="s">
        <v>58</v>
      </c>
      <c r="S42" s="44">
        <v>1</v>
      </c>
      <c r="T42" s="44" t="s">
        <v>60</v>
      </c>
      <c r="U42" s="26">
        <v>1</v>
      </c>
      <c r="V42" s="26"/>
      <c r="W42" s="26"/>
      <c r="X42" s="26"/>
      <c r="Y42" s="26"/>
      <c r="Z42" s="26"/>
      <c r="AA42" s="26"/>
      <c r="AB42" s="26"/>
      <c r="AC42" s="26">
        <f>(U42/2)+(V42/2)+Y42+Z42+AA42</f>
        <v>0.5</v>
      </c>
    </row>
    <row r="43" spans="2:29" ht="15.75" thickTop="1" x14ac:dyDescent="0.25">
      <c r="G43" s="13"/>
      <c r="H43" s="11">
        <f>J43+M43+N43+O43+P43</f>
        <v>0</v>
      </c>
      <c r="I43" s="12"/>
      <c r="J43" s="11"/>
      <c r="K43" s="11"/>
      <c r="L43" s="11"/>
      <c r="M43" s="11"/>
      <c r="N43" s="11"/>
      <c r="O43" s="11"/>
      <c r="P43" s="11"/>
      <c r="Q43" s="12"/>
      <c r="R43" s="44" t="s">
        <v>58</v>
      </c>
      <c r="S43" s="45">
        <f>U43+Y43+Z43+AA43+AB43</f>
        <v>1</v>
      </c>
      <c r="T43" s="44" t="s">
        <v>59</v>
      </c>
      <c r="U43" s="26">
        <v>1</v>
      </c>
      <c r="V43" s="26"/>
      <c r="W43" s="26"/>
      <c r="X43" s="26"/>
      <c r="Y43" s="26"/>
      <c r="Z43" s="26"/>
      <c r="AA43" s="26"/>
      <c r="AB43" s="26"/>
      <c r="AC43" s="26">
        <f>(U43/2)+(V43/2)+Y43+Z43+AA43</f>
        <v>0.5</v>
      </c>
    </row>
    <row r="44" spans="2:29" x14ac:dyDescent="0.25">
      <c r="G44" s="13"/>
      <c r="H44" s="11"/>
      <c r="I44" s="12"/>
      <c r="J44" s="11"/>
      <c r="K44" s="11"/>
      <c r="L44" s="11"/>
      <c r="M44" s="11"/>
      <c r="N44" s="11"/>
      <c r="O44" s="11"/>
      <c r="P44" s="11"/>
      <c r="Q44" s="12"/>
      <c r="R44" s="44" t="s">
        <v>58</v>
      </c>
      <c r="S44" s="45">
        <f>U44+Y44+Z44+AA44+AB44</f>
        <v>0</v>
      </c>
      <c r="T44" s="44" t="s">
        <v>57</v>
      </c>
      <c r="U44" s="26"/>
      <c r="V44" s="26">
        <v>2</v>
      </c>
      <c r="W44" s="26"/>
      <c r="X44" s="26"/>
      <c r="Y44" s="26"/>
      <c r="Z44" s="26"/>
      <c r="AA44" s="26"/>
      <c r="AB44" s="26"/>
      <c r="AC44" s="26">
        <f>(U44/2)+(V44/2)+Y44+Z44+AA44</f>
        <v>1</v>
      </c>
    </row>
    <row r="45" spans="2:29" ht="15.75" thickBot="1" x14ac:dyDescent="0.3">
      <c r="G45" s="9" t="s">
        <v>1</v>
      </c>
      <c r="H45" s="7">
        <f>SUM(H25:H43)+SUM(S25:S44)</f>
        <v>19</v>
      </c>
      <c r="I45" s="43">
        <f>H45</f>
        <v>19</v>
      </c>
      <c r="J45" s="42"/>
      <c r="K45" s="42"/>
      <c r="L45" s="42"/>
      <c r="M45" s="42"/>
      <c r="N45" s="42"/>
      <c r="O45" s="42"/>
      <c r="P45" s="42"/>
      <c r="Q45" s="43"/>
      <c r="R45" s="43"/>
      <c r="S45" s="42"/>
      <c r="T45" s="43"/>
      <c r="U45" s="42"/>
      <c r="V45" s="42"/>
      <c r="W45" s="42"/>
      <c r="X45" s="42"/>
      <c r="Y45" s="42"/>
      <c r="Z45" s="42"/>
      <c r="AA45" s="7"/>
      <c r="AB45" s="7"/>
      <c r="AC45" s="41"/>
    </row>
    <row r="46" spans="2:29" ht="15.75" thickBot="1" x14ac:dyDescent="0.3"/>
    <row r="47" spans="2:29" x14ac:dyDescent="0.25">
      <c r="G47" s="21" t="s">
        <v>56</v>
      </c>
      <c r="H47" s="19">
        <f>J47+M47+N47+O47+P47</f>
        <v>0</v>
      </c>
      <c r="I47" s="20" t="s">
        <v>55</v>
      </c>
      <c r="J47" s="19"/>
      <c r="K47" s="19">
        <v>1</v>
      </c>
      <c r="L47" s="19">
        <v>1</v>
      </c>
      <c r="M47" s="19"/>
      <c r="N47" s="19"/>
      <c r="O47" s="19"/>
      <c r="P47" s="19"/>
      <c r="Q47" s="20"/>
      <c r="R47" s="20" t="s">
        <v>34</v>
      </c>
      <c r="S47" s="19">
        <f>U47+Y47+Z47+AA47+AB47</f>
        <v>3</v>
      </c>
      <c r="T47" s="20" t="s">
        <v>54</v>
      </c>
      <c r="U47" s="19">
        <v>3</v>
      </c>
      <c r="V47" s="19"/>
      <c r="W47" s="19">
        <v>1</v>
      </c>
      <c r="X47" s="19"/>
      <c r="Y47" s="19"/>
      <c r="Z47" s="19"/>
      <c r="AA47" s="19"/>
      <c r="AB47" s="19"/>
      <c r="AC47" s="10">
        <f>(U47/2)+(V47/2)+Y47+Z47+AA47</f>
        <v>1.5</v>
      </c>
    </row>
    <row r="48" spans="2:29" x14ac:dyDescent="0.25">
      <c r="G48" s="13"/>
      <c r="H48" s="11">
        <f>J48+M48+N48+O48+P48</f>
        <v>0</v>
      </c>
      <c r="I48" s="12"/>
      <c r="J48" s="11"/>
      <c r="K48" s="11"/>
      <c r="L48" s="11"/>
      <c r="M48" s="11"/>
      <c r="N48" s="11"/>
      <c r="O48" s="11"/>
      <c r="P48" s="11"/>
      <c r="Q48" s="12"/>
      <c r="R48" t="s">
        <v>53</v>
      </c>
      <c r="S48" s="1">
        <v>4</v>
      </c>
      <c r="T48" t="s">
        <v>52</v>
      </c>
      <c r="U48" s="1">
        <v>4</v>
      </c>
      <c r="W48" s="1">
        <v>2</v>
      </c>
      <c r="X48" s="11">
        <v>1</v>
      </c>
      <c r="AC48" s="10">
        <f>(U48/2)+(V48/2)+Y48+Z48+AA48</f>
        <v>2</v>
      </c>
    </row>
    <row r="49" spans="7:29" x14ac:dyDescent="0.25">
      <c r="G49" s="13"/>
      <c r="H49" s="11"/>
      <c r="J49"/>
      <c r="K49"/>
      <c r="L49"/>
      <c r="M49"/>
      <c r="N49" s="11"/>
      <c r="O49" s="11"/>
      <c r="P49" s="11"/>
      <c r="Q49" s="12"/>
      <c r="AC49" s="10">
        <f>(U49/2)+(V49/2)+Y49+Z49+AA49</f>
        <v>0</v>
      </c>
    </row>
    <row r="50" spans="7:29" x14ac:dyDescent="0.25">
      <c r="G50" s="13"/>
      <c r="H50" s="11"/>
      <c r="J50"/>
      <c r="K50"/>
      <c r="L50"/>
      <c r="M50"/>
      <c r="N50" s="11"/>
      <c r="O50" s="11"/>
      <c r="P50" s="11"/>
      <c r="Q50" s="12"/>
      <c r="R50" s="15" t="s">
        <v>44</v>
      </c>
      <c r="S50" s="11">
        <f>U50+Y50+Z50+AA50+AB50</f>
        <v>1</v>
      </c>
      <c r="T50" s="15" t="s">
        <v>51</v>
      </c>
      <c r="U50" s="14">
        <v>1</v>
      </c>
      <c r="V50" s="14"/>
      <c r="W50" s="14"/>
      <c r="X50" s="14"/>
      <c r="Y50" s="14"/>
      <c r="Z50" s="14"/>
      <c r="AA50" s="14"/>
      <c r="AB50" s="14"/>
      <c r="AC50" s="10">
        <f>(U50/2)+(V50/2)+Y50+Z50+AA50</f>
        <v>0.5</v>
      </c>
    </row>
    <row r="51" spans="7:29" x14ac:dyDescent="0.25">
      <c r="G51" s="13"/>
      <c r="H51" s="11">
        <f>J51+M51+N51+O51+P51</f>
        <v>0</v>
      </c>
      <c r="I51" s="12"/>
      <c r="J51" s="11"/>
      <c r="K51" s="11"/>
      <c r="L51" s="11"/>
      <c r="M51" s="11"/>
      <c r="N51" s="11"/>
      <c r="O51" s="11"/>
      <c r="P51" s="11"/>
      <c r="Q51" s="12"/>
      <c r="R51" s="15" t="s">
        <v>44</v>
      </c>
      <c r="S51" s="11">
        <v>1</v>
      </c>
      <c r="T51" s="15" t="s">
        <v>50</v>
      </c>
      <c r="U51" s="14">
        <v>1</v>
      </c>
      <c r="V51" s="14"/>
      <c r="W51" s="14">
        <v>1</v>
      </c>
      <c r="X51" s="14">
        <v>1</v>
      </c>
      <c r="Y51" s="14"/>
      <c r="Z51" s="14"/>
      <c r="AA51" s="14"/>
      <c r="AB51" s="14">
        <v>1</v>
      </c>
      <c r="AC51" s="10">
        <f>(U51/2)+(V51/2)+Y51+Z51+AA51</f>
        <v>0.5</v>
      </c>
    </row>
    <row r="52" spans="7:29" x14ac:dyDescent="0.25">
      <c r="G52" s="13"/>
      <c r="H52" s="11">
        <f>J52+M52+N52+O52+P52</f>
        <v>0</v>
      </c>
      <c r="I52" s="12"/>
      <c r="J52" s="11"/>
      <c r="K52" s="11"/>
      <c r="L52" s="11"/>
      <c r="M52" s="11"/>
      <c r="N52" s="11"/>
      <c r="O52" s="11"/>
      <c r="P52" s="11"/>
      <c r="Q52" s="12"/>
      <c r="Y52" s="11"/>
      <c r="Z52" s="11"/>
      <c r="AA52" s="11"/>
      <c r="AB52" s="11"/>
      <c r="AC52" s="10">
        <f>(U52/2)+(V52/2)+Y52+Z52+AA52</f>
        <v>0</v>
      </c>
    </row>
    <row r="53" spans="7:29" x14ac:dyDescent="0.25">
      <c r="G53" s="13"/>
      <c r="H53" s="11">
        <f>J53+M53+N53+O53+P53</f>
        <v>0</v>
      </c>
      <c r="I53" s="12"/>
      <c r="J53" s="11"/>
      <c r="K53" s="11"/>
      <c r="L53" s="11"/>
      <c r="M53" s="11"/>
      <c r="N53" s="11"/>
      <c r="O53" s="11"/>
      <c r="P53" s="11"/>
      <c r="Q53" s="12"/>
      <c r="R53" s="12" t="s">
        <v>49</v>
      </c>
      <c r="S53" s="11">
        <v>1</v>
      </c>
      <c r="T53" s="12" t="s">
        <v>48</v>
      </c>
      <c r="U53" s="11">
        <v>1</v>
      </c>
      <c r="V53" s="11"/>
      <c r="W53" s="11">
        <v>1</v>
      </c>
      <c r="X53" s="11">
        <v>1</v>
      </c>
      <c r="Y53" s="11"/>
      <c r="Z53" s="11"/>
      <c r="AA53" s="11"/>
      <c r="AB53" s="11"/>
      <c r="AC53" s="10">
        <f>(U53/2)+(V53/2)+Y53+Z53+AA53</f>
        <v>0.5</v>
      </c>
    </row>
    <row r="54" spans="7:29" x14ac:dyDescent="0.25">
      <c r="G54" s="13"/>
      <c r="H54" s="11">
        <f>J54+M54+N54+O54+P54</f>
        <v>0</v>
      </c>
      <c r="I54" s="12"/>
      <c r="J54" s="11"/>
      <c r="K54" s="11"/>
      <c r="L54" s="11"/>
      <c r="M54" s="11"/>
      <c r="N54" s="11"/>
      <c r="O54" s="11"/>
      <c r="P54" s="11"/>
      <c r="Q54" s="12"/>
      <c r="R54" s="12" t="s">
        <v>47</v>
      </c>
      <c r="S54" s="11">
        <v>1</v>
      </c>
      <c r="T54" s="12" t="s">
        <v>46</v>
      </c>
      <c r="U54" s="11">
        <v>1</v>
      </c>
      <c r="V54" s="11"/>
      <c r="W54" s="11"/>
      <c r="X54" s="11"/>
      <c r="Y54" s="11"/>
      <c r="Z54" s="11"/>
      <c r="AA54" s="11"/>
      <c r="AB54" s="11"/>
      <c r="AC54" s="10">
        <f>(U54/2)+(V54/2)+Y54+Z54+AA54</f>
        <v>0.5</v>
      </c>
    </row>
    <row r="55" spans="7:29" x14ac:dyDescent="0.25">
      <c r="G55" s="13"/>
      <c r="H55" s="11">
        <f>J55+M55+N55+O55+P55</f>
        <v>0</v>
      </c>
      <c r="I55" s="12"/>
      <c r="J55" s="11"/>
      <c r="K55" s="11"/>
      <c r="L55" s="11"/>
      <c r="M55" s="11"/>
      <c r="N55" s="11"/>
      <c r="O55" s="11"/>
      <c r="P55" s="11"/>
      <c r="Q55" s="12"/>
      <c r="R55" s="40"/>
      <c r="T55" s="40"/>
      <c r="Y55" s="11"/>
      <c r="Z55" s="11"/>
      <c r="AA55" s="11"/>
      <c r="AB55" s="11"/>
      <c r="AC55" s="10">
        <f>(U55/2)+(V55/2)+Y55+Z55+AA55</f>
        <v>0</v>
      </c>
    </row>
    <row r="56" spans="7:29" x14ac:dyDescent="0.25">
      <c r="G56" s="13"/>
      <c r="H56" s="11">
        <f>J56+M56+N56+O56+P56</f>
        <v>0</v>
      </c>
      <c r="I56" s="12"/>
      <c r="J56" s="11"/>
      <c r="K56" s="11"/>
      <c r="L56" s="11"/>
      <c r="M56" s="11"/>
      <c r="N56" s="11"/>
      <c r="O56" s="11"/>
      <c r="P56" s="11"/>
      <c r="Q56" s="12"/>
      <c r="R56" s="12"/>
      <c r="S56" s="11">
        <v>0</v>
      </c>
      <c r="T56" s="12"/>
      <c r="U56" s="11"/>
      <c r="V56" s="11"/>
      <c r="W56" s="11"/>
      <c r="X56" s="11"/>
      <c r="Y56" s="11"/>
      <c r="Z56" s="11"/>
      <c r="AA56" s="11"/>
      <c r="AB56" s="11"/>
      <c r="AC56" s="10">
        <f>(U56/2)+(V56/2)+Y56+Z56+AA56</f>
        <v>0</v>
      </c>
    </row>
    <row r="57" spans="7:29" x14ac:dyDescent="0.25">
      <c r="G57" s="13"/>
      <c r="H57" s="11">
        <f>J57+M57+N57+O57+P57</f>
        <v>0</v>
      </c>
      <c r="I57" s="12"/>
      <c r="J57" s="11"/>
      <c r="K57" s="11"/>
      <c r="L57" s="11"/>
      <c r="M57" s="11"/>
      <c r="N57" s="11"/>
      <c r="O57" s="11"/>
      <c r="P57" s="11"/>
      <c r="Q57" s="12"/>
      <c r="R57" s="12"/>
      <c r="S57" s="11">
        <f>U57+Y57+Z57+AA57+AB57</f>
        <v>0</v>
      </c>
      <c r="T57" s="12"/>
      <c r="U57" s="11"/>
      <c r="V57" s="11"/>
      <c r="W57" s="11"/>
      <c r="X57" s="11"/>
      <c r="Y57" s="11"/>
      <c r="Z57" s="11"/>
      <c r="AA57" s="11"/>
      <c r="AB57" s="11"/>
      <c r="AC57" s="10">
        <f>(U57/2)+(V57/2)+Y57+Z57+AA57</f>
        <v>0</v>
      </c>
    </row>
    <row r="58" spans="7:29" x14ac:dyDescent="0.25">
      <c r="G58" s="13"/>
      <c r="H58" s="11">
        <f>J58+M58+N58+O58+P58</f>
        <v>0</v>
      </c>
      <c r="I58" s="12"/>
      <c r="J58" s="11"/>
      <c r="K58" s="11"/>
      <c r="L58" s="11"/>
      <c r="M58" s="11"/>
      <c r="N58" s="11"/>
      <c r="O58" s="11"/>
      <c r="P58" s="11"/>
      <c r="Q58" s="12"/>
      <c r="R58" s="12"/>
      <c r="S58" s="11">
        <f>U58+Y58+Z58+AA58+AB58</f>
        <v>0</v>
      </c>
      <c r="T58" s="12"/>
      <c r="U58" s="11"/>
      <c r="V58" s="11"/>
      <c r="W58" s="11"/>
      <c r="X58" s="11"/>
      <c r="Y58" s="11"/>
      <c r="Z58" s="11"/>
      <c r="AA58" s="11"/>
      <c r="AB58" s="11"/>
      <c r="AC58" s="10">
        <f>(U58/2)+(V58/2)+Y58+Z58+AA58</f>
        <v>0</v>
      </c>
    </row>
    <row r="59" spans="7:29" ht="15.75" thickBot="1" x14ac:dyDescent="0.3">
      <c r="G59" s="9" t="s">
        <v>1</v>
      </c>
      <c r="H59" s="7">
        <f>SUM(H47:H58)+SUM(S47:S58)</f>
        <v>11</v>
      </c>
      <c r="I59" s="8">
        <f>H59</f>
        <v>11</v>
      </c>
      <c r="J59" s="7"/>
      <c r="K59" s="7"/>
      <c r="L59" s="7"/>
      <c r="M59" s="7"/>
      <c r="N59" s="7"/>
      <c r="O59" s="7"/>
      <c r="P59" s="7"/>
      <c r="Q59" s="8"/>
      <c r="R59" s="8" t="s">
        <v>0</v>
      </c>
      <c r="S59" s="3"/>
      <c r="T59" s="8"/>
      <c r="U59" s="7"/>
      <c r="V59" s="7"/>
      <c r="W59" s="7"/>
      <c r="X59" s="7"/>
      <c r="Y59" s="7"/>
      <c r="Z59" s="7"/>
      <c r="AA59" s="7"/>
      <c r="AB59" s="7"/>
      <c r="AC59" s="6"/>
    </row>
    <row r="60" spans="7:29" ht="15.75" thickBot="1" x14ac:dyDescent="0.3"/>
    <row r="61" spans="7:29" x14ac:dyDescent="0.25">
      <c r="G61" s="21" t="s">
        <v>45</v>
      </c>
      <c r="H61" s="19">
        <f>J61+M61+N61+O61+P61</f>
        <v>1</v>
      </c>
      <c r="I61" s="25" t="s">
        <v>29</v>
      </c>
      <c r="J61" s="25"/>
      <c r="K61" s="25"/>
      <c r="L61" s="25"/>
      <c r="M61" s="25"/>
      <c r="N61" s="25"/>
      <c r="O61" s="25"/>
      <c r="P61" s="25">
        <v>1</v>
      </c>
      <c r="Q61" s="20"/>
      <c r="R61" s="39" t="s">
        <v>44</v>
      </c>
      <c r="S61" s="19">
        <v>2</v>
      </c>
      <c r="T61" s="39" t="s">
        <v>43</v>
      </c>
      <c r="U61" s="38">
        <v>2</v>
      </c>
      <c r="V61" s="38"/>
      <c r="W61" s="38"/>
      <c r="X61" s="38"/>
      <c r="Y61" s="38"/>
      <c r="Z61" s="38"/>
      <c r="AA61" s="38"/>
      <c r="AB61" s="38"/>
      <c r="AC61" s="37">
        <f>(U61/2)+(V61/2)+Y61+Z61+AA61</f>
        <v>1</v>
      </c>
    </row>
    <row r="62" spans="7:29" x14ac:dyDescent="0.25">
      <c r="G62" s="13"/>
      <c r="H62" s="11">
        <v>2</v>
      </c>
      <c r="I62" s="36" t="s">
        <v>42</v>
      </c>
      <c r="J62" s="36"/>
      <c r="K62" s="36"/>
      <c r="L62" s="36">
        <v>1</v>
      </c>
      <c r="M62" s="36"/>
      <c r="N62" s="36"/>
      <c r="O62" s="36"/>
      <c r="P62" s="36">
        <v>2</v>
      </c>
      <c r="Q62" s="12"/>
      <c r="R62" t="s">
        <v>32</v>
      </c>
      <c r="S62">
        <v>1</v>
      </c>
      <c r="T62" t="s">
        <v>41</v>
      </c>
      <c r="U62">
        <v>1</v>
      </c>
      <c r="V62"/>
      <c r="W62"/>
      <c r="X62"/>
      <c r="Y62"/>
      <c r="Z62"/>
      <c r="AA62"/>
      <c r="AB62"/>
      <c r="AC62" s="10">
        <f>(U62/2)+(V62/2)+Y62+Z62+AA62</f>
        <v>0.5</v>
      </c>
    </row>
    <row r="63" spans="7:29" x14ac:dyDescent="0.25">
      <c r="G63" s="13"/>
      <c r="H63" s="11"/>
      <c r="I63" s="35"/>
      <c r="J63" s="35"/>
      <c r="K63" s="35"/>
      <c r="L63" s="35"/>
      <c r="M63" s="35"/>
      <c r="N63" s="35"/>
      <c r="O63" s="35"/>
      <c r="P63" s="35"/>
      <c r="Q63" s="12"/>
      <c r="R63" s="34" t="s">
        <v>40</v>
      </c>
      <c r="S63" s="34"/>
      <c r="T63" s="34" t="s">
        <v>38</v>
      </c>
      <c r="U63" s="32"/>
      <c r="V63" s="32"/>
      <c r="W63" s="32"/>
      <c r="X63" s="32"/>
      <c r="Y63" s="32"/>
      <c r="Z63" s="32"/>
      <c r="AA63" s="32"/>
      <c r="AB63" s="31"/>
      <c r="AC63" s="10">
        <f>(U63/2)+(V63/2)+Y63+Z63+AA63</f>
        <v>0</v>
      </c>
    </row>
    <row r="64" spans="7:29" x14ac:dyDescent="0.25">
      <c r="G64" s="13"/>
      <c r="H64" s="11">
        <f>J64+M64+N64+O64+P64</f>
        <v>0</v>
      </c>
      <c r="I64" s="12"/>
      <c r="J64" s="12"/>
      <c r="K64" s="12"/>
      <c r="L64" s="12"/>
      <c r="M64" s="12"/>
      <c r="N64" s="12"/>
      <c r="O64" s="12"/>
      <c r="P64" s="12"/>
      <c r="Q64" s="12"/>
      <c r="R64" s="33" t="s">
        <v>40</v>
      </c>
      <c r="S64" s="32">
        <v>1</v>
      </c>
      <c r="T64" s="33" t="s">
        <v>35</v>
      </c>
      <c r="U64" s="32">
        <v>1</v>
      </c>
      <c r="V64" s="32"/>
      <c r="W64" s="31"/>
      <c r="X64" s="31"/>
      <c r="Y64" s="31"/>
      <c r="Z64" s="31"/>
      <c r="AA64" s="31"/>
      <c r="AB64" s="31"/>
      <c r="AC64" s="10">
        <f>(U64/2)+(V64/2)+Y64+Z64+AA64</f>
        <v>0.5</v>
      </c>
    </row>
    <row r="65" spans="7:29" x14ac:dyDescent="0.25">
      <c r="G65" s="13"/>
      <c r="H65" s="11">
        <v>0</v>
      </c>
      <c r="Q65" s="12"/>
      <c r="AB65" s="11"/>
      <c r="AC65" s="10">
        <f>(U65/2)+(V65/2)+Y65+Z65+AA65</f>
        <v>0</v>
      </c>
    </row>
    <row r="66" spans="7:29" x14ac:dyDescent="0.25">
      <c r="G66" s="13"/>
      <c r="H66" s="11">
        <f>J66+M66+N66+O66+P66</f>
        <v>0</v>
      </c>
      <c r="I66" s="12"/>
      <c r="J66" s="11"/>
      <c r="K66" s="11"/>
      <c r="L66" s="11"/>
      <c r="M66" s="12"/>
      <c r="N66" s="12"/>
      <c r="O66" s="12"/>
      <c r="P66" s="12"/>
      <c r="Q66" s="12"/>
      <c r="R66" s="30" t="s">
        <v>6</v>
      </c>
      <c r="S66" s="29">
        <v>1</v>
      </c>
      <c r="T66" s="30" t="s">
        <v>39</v>
      </c>
      <c r="U66" s="29">
        <v>1</v>
      </c>
      <c r="V66" s="29"/>
      <c r="W66" s="29"/>
      <c r="X66" s="29">
        <v>1</v>
      </c>
      <c r="Y66" s="29"/>
      <c r="Z66" s="29"/>
      <c r="AA66" s="29"/>
      <c r="AB66" s="11"/>
      <c r="AC66" s="10">
        <f>(U66/2)+(V66/2)+Y66+Z66+AA66</f>
        <v>0.5</v>
      </c>
    </row>
    <row r="67" spans="7:29" x14ac:dyDescent="0.25">
      <c r="G67" s="13"/>
      <c r="H67" s="11">
        <f>J67+M67+N67+O67+P67</f>
        <v>0</v>
      </c>
      <c r="I67" s="12"/>
      <c r="J67" s="11"/>
      <c r="K67" s="11"/>
      <c r="L67" s="11"/>
      <c r="M67" s="12"/>
      <c r="N67" s="12"/>
      <c r="O67" s="12"/>
      <c r="P67" s="12"/>
      <c r="Q67" s="12"/>
      <c r="R67" s="28" t="s">
        <v>36</v>
      </c>
      <c r="S67" s="28">
        <v>0</v>
      </c>
      <c r="T67" s="28" t="s">
        <v>38</v>
      </c>
      <c r="U67" s="26">
        <v>0</v>
      </c>
      <c r="V67" s="26"/>
      <c r="W67" s="26">
        <v>0</v>
      </c>
      <c r="X67" s="26">
        <v>0</v>
      </c>
      <c r="Y67" s="11"/>
      <c r="Z67" s="11"/>
      <c r="AA67" s="11"/>
      <c r="AB67" s="11"/>
      <c r="AC67" s="10">
        <f>(U67/2)+(V67/2)+Y67+Z67+AA67</f>
        <v>0</v>
      </c>
    </row>
    <row r="68" spans="7:29" x14ac:dyDescent="0.25">
      <c r="G68" s="13"/>
      <c r="H68" s="11">
        <f>J68+M68+N68+O68+P68</f>
        <v>0</v>
      </c>
      <c r="I68" s="12"/>
      <c r="J68" s="12"/>
      <c r="K68" s="12"/>
      <c r="L68" s="12"/>
      <c r="M68" s="12"/>
      <c r="N68" s="12"/>
      <c r="O68" s="12"/>
      <c r="P68" s="12"/>
      <c r="Q68" s="12"/>
      <c r="R68" s="27" t="s">
        <v>37</v>
      </c>
      <c r="S68" s="26"/>
      <c r="T68" s="26"/>
      <c r="U68" s="26">
        <v>1</v>
      </c>
      <c r="V68" s="26"/>
      <c r="W68" s="26">
        <v>1</v>
      </c>
      <c r="X68" s="26">
        <v>1</v>
      </c>
      <c r="Y68" s="26"/>
      <c r="Z68" s="26"/>
      <c r="AA68" s="26"/>
      <c r="AB68" s="11"/>
      <c r="AC68" s="10">
        <f>(U68/2)+(V68/2)+Y68+Z68+AA68</f>
        <v>0.5</v>
      </c>
    </row>
    <row r="69" spans="7:29" x14ac:dyDescent="0.25">
      <c r="G69" s="13"/>
      <c r="H69" s="11">
        <f>J69+M69+N69+O69+P69</f>
        <v>0</v>
      </c>
      <c r="I69" s="12"/>
      <c r="J69" s="12"/>
      <c r="K69" s="12"/>
      <c r="L69" s="12"/>
      <c r="M69" s="12"/>
      <c r="N69"/>
      <c r="O69" s="12"/>
      <c r="P69" s="12"/>
      <c r="Q69" s="12"/>
      <c r="R69" s="27" t="s">
        <v>36</v>
      </c>
      <c r="S69" s="26">
        <v>1</v>
      </c>
      <c r="T69" s="27" t="s">
        <v>35</v>
      </c>
      <c r="U69" s="26">
        <v>1</v>
      </c>
      <c r="V69" s="26"/>
      <c r="W69" s="26"/>
      <c r="X69" s="26"/>
      <c r="Y69" s="26"/>
      <c r="Z69" s="26"/>
      <c r="AA69" s="26"/>
      <c r="AC69" s="10">
        <f>(U69/2)+(V69/2)+Y69+Z69+AA69</f>
        <v>0.5</v>
      </c>
    </row>
    <row r="70" spans="7:29" x14ac:dyDescent="0.25">
      <c r="G70" s="13"/>
      <c r="H70" s="11"/>
      <c r="I70" s="12"/>
      <c r="J70" s="12"/>
      <c r="K70" s="12"/>
      <c r="L70" s="12"/>
      <c r="M70" s="12"/>
      <c r="N70"/>
      <c r="O70" s="12"/>
      <c r="P70" s="12"/>
      <c r="Q70" s="12"/>
      <c r="S70"/>
      <c r="U70"/>
      <c r="V70"/>
      <c r="W70"/>
      <c r="X70"/>
      <c r="Y70"/>
      <c r="AC70" s="10"/>
    </row>
    <row r="71" spans="7:29" x14ac:dyDescent="0.25">
      <c r="G71" s="13"/>
      <c r="H71" s="11"/>
      <c r="I71" s="12"/>
      <c r="J71" s="12"/>
      <c r="K71" s="12"/>
      <c r="L71" s="12"/>
      <c r="M71" s="12"/>
      <c r="N71"/>
      <c r="O71" s="12"/>
      <c r="P71" s="12"/>
      <c r="Q71" s="12"/>
      <c r="S71"/>
      <c r="AC71" s="10"/>
    </row>
    <row r="72" spans="7:29" x14ac:dyDescent="0.25">
      <c r="G72" s="13"/>
      <c r="H72" s="11"/>
      <c r="I72" s="12"/>
      <c r="J72" s="12"/>
      <c r="K72" s="12"/>
      <c r="L72" s="12"/>
      <c r="M72" s="12"/>
      <c r="N72"/>
      <c r="O72" s="12"/>
      <c r="P72" s="12"/>
      <c r="Q72" s="12"/>
      <c r="R72" t="s">
        <v>34</v>
      </c>
      <c r="S72">
        <v>2</v>
      </c>
      <c r="T72" t="s">
        <v>33</v>
      </c>
      <c r="U72">
        <v>2</v>
      </c>
      <c r="AC72" s="10"/>
    </row>
    <row r="73" spans="7:29" x14ac:dyDescent="0.25">
      <c r="G73" s="13"/>
      <c r="H73" s="11"/>
      <c r="I73" s="12"/>
      <c r="J73" s="12"/>
      <c r="K73" s="12"/>
      <c r="L73" s="12"/>
      <c r="M73" s="12"/>
      <c r="N73"/>
      <c r="O73" s="12"/>
      <c r="P73" s="12"/>
      <c r="Q73" s="12"/>
      <c r="R73" t="s">
        <v>32</v>
      </c>
      <c r="S73">
        <v>1</v>
      </c>
      <c r="T73" t="s">
        <v>31</v>
      </c>
      <c r="U73">
        <v>1</v>
      </c>
      <c r="AC73" s="10"/>
    </row>
    <row r="74" spans="7:29" x14ac:dyDescent="0.25">
      <c r="G74" s="13"/>
      <c r="H74" s="11">
        <f>J74+M74+N74+O74+P74</f>
        <v>0</v>
      </c>
      <c r="I74" s="12"/>
      <c r="J74" s="12"/>
      <c r="K74" s="12"/>
      <c r="L74" s="12"/>
      <c r="M74" s="12"/>
      <c r="N74"/>
      <c r="O74" s="12"/>
      <c r="P74" s="12"/>
      <c r="Q74" s="12"/>
      <c r="AC74" s="10">
        <f>(U74/2)+(V74/2)+Y74+Z74+AA74</f>
        <v>0</v>
      </c>
    </row>
    <row r="75" spans="7:29" x14ac:dyDescent="0.25">
      <c r="G75" s="13"/>
      <c r="H75" s="11">
        <f>J75+M75+N75+O75+P75</f>
        <v>0</v>
      </c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1"/>
      <c r="T75" s="12"/>
      <c r="U75" s="11"/>
      <c r="V75" s="11"/>
      <c r="W75" s="11"/>
      <c r="X75" s="11"/>
      <c r="Y75" s="11"/>
      <c r="Z75" s="11"/>
      <c r="AA75" s="11"/>
      <c r="AB75" s="11"/>
      <c r="AC75" s="10">
        <f>(U75/2)+(V75/2)+Y75+Z75+AA75</f>
        <v>0</v>
      </c>
    </row>
    <row r="76" spans="7:29" x14ac:dyDescent="0.25">
      <c r="G76" s="13"/>
      <c r="H76" s="11">
        <f>J76+M76+N76+O76+P76</f>
        <v>0</v>
      </c>
      <c r="I76" s="12"/>
      <c r="J76" s="11"/>
      <c r="K76" s="11"/>
      <c r="L76" s="11"/>
      <c r="M76" s="11"/>
      <c r="N76" s="11"/>
      <c r="O76" s="11"/>
      <c r="P76" s="11"/>
      <c r="Q76" s="12"/>
      <c r="R76" s="12"/>
      <c r="S76" s="11">
        <f>U76+Y76+Z76+AA76+AB76</f>
        <v>0</v>
      </c>
      <c r="T76" s="12"/>
      <c r="U76" s="11"/>
      <c r="V76" s="11"/>
      <c r="W76" s="11"/>
      <c r="X76" s="11"/>
      <c r="Y76" s="11"/>
      <c r="Z76" s="11"/>
      <c r="AA76" s="11"/>
      <c r="AB76" s="11"/>
      <c r="AC76" s="10">
        <f>(U76/2)+(V76/2)+Y76+Z76+AA76</f>
        <v>0</v>
      </c>
    </row>
    <row r="77" spans="7:29" ht="15.75" thickBot="1" x14ac:dyDescent="0.3">
      <c r="G77" s="9" t="s">
        <v>1</v>
      </c>
      <c r="H77" s="7">
        <f>SUM(H61:H76)+SUM(S61:S76)</f>
        <v>12</v>
      </c>
      <c r="I77" s="8">
        <f>H77</f>
        <v>12</v>
      </c>
      <c r="J77" s="7"/>
      <c r="K77" s="7"/>
      <c r="L77" s="7"/>
      <c r="M77" s="7"/>
      <c r="N77" s="7"/>
      <c r="O77" s="7"/>
      <c r="P77" s="7"/>
      <c r="Q77" s="8"/>
      <c r="R77" s="8" t="s">
        <v>0</v>
      </c>
      <c r="S77" s="3"/>
      <c r="T77" s="8"/>
      <c r="U77" s="7"/>
      <c r="V77" s="7"/>
      <c r="W77" s="7"/>
      <c r="X77" s="7"/>
      <c r="Y77" s="7"/>
      <c r="Z77" s="7"/>
      <c r="AA77" s="7"/>
      <c r="AB77" s="7"/>
      <c r="AC77" s="6"/>
    </row>
    <row r="78" spans="7:29" ht="15.75" thickBot="1" x14ac:dyDescent="0.3"/>
    <row r="79" spans="7:29" x14ac:dyDescent="0.25">
      <c r="G79" s="21" t="s">
        <v>30</v>
      </c>
      <c r="H79" s="19">
        <f>J79+M79+N79+O79+P79</f>
        <v>1</v>
      </c>
      <c r="I79" s="25" t="s">
        <v>29</v>
      </c>
      <c r="J79" s="25"/>
      <c r="K79" s="25"/>
      <c r="L79" s="25"/>
      <c r="M79" s="25"/>
      <c r="N79" s="25"/>
      <c r="O79" s="25"/>
      <c r="P79" s="25">
        <v>1</v>
      </c>
      <c r="Q79" s="20"/>
      <c r="R79" s="20" t="s">
        <v>28</v>
      </c>
      <c r="S79" s="20"/>
      <c r="T79" s="20" t="s">
        <v>22</v>
      </c>
      <c r="U79" s="20"/>
      <c r="V79" s="20"/>
      <c r="W79" s="20"/>
      <c r="X79" s="20"/>
      <c r="Y79" s="20"/>
      <c r="Z79" s="20"/>
      <c r="AA79" s="20"/>
      <c r="AB79" s="20"/>
      <c r="AC79" s="18">
        <f>(U79/2)+(V79/2)+Y79+Z79+AA79</f>
        <v>0</v>
      </c>
    </row>
    <row r="80" spans="7:29" x14ac:dyDescent="0.25">
      <c r="G80" s="13"/>
      <c r="H80" s="11">
        <v>0</v>
      </c>
      <c r="I80" s="12"/>
      <c r="J80" s="12"/>
      <c r="K80" s="12"/>
      <c r="L80" s="12"/>
      <c r="M80" s="12"/>
      <c r="N80" s="12"/>
      <c r="O80" s="12"/>
      <c r="P80" s="12"/>
      <c r="Q80" s="12"/>
      <c r="R80" s="12" t="s">
        <v>27</v>
      </c>
      <c r="S80" s="12"/>
      <c r="T80" s="12" t="s">
        <v>22</v>
      </c>
      <c r="U80" s="12"/>
      <c r="V80" s="12"/>
      <c r="W80" s="12"/>
      <c r="X80" s="12"/>
      <c r="Y80" s="12"/>
      <c r="Z80" s="12"/>
      <c r="AA80" s="12"/>
      <c r="AB80" s="12"/>
      <c r="AC80" s="10">
        <f>(U80/2)+(V80/2)+Y80+Z80+AA80</f>
        <v>0</v>
      </c>
    </row>
    <row r="81" spans="7:29" x14ac:dyDescent="0.25">
      <c r="G81" s="13"/>
      <c r="H81" s="11">
        <f>J81+M81+N81+O81+P81</f>
        <v>0</v>
      </c>
      <c r="I81" s="12"/>
      <c r="J81" s="12"/>
      <c r="K81" s="12"/>
      <c r="L81" s="12"/>
      <c r="M81" s="12"/>
      <c r="N81" s="12"/>
      <c r="O81" s="12"/>
      <c r="P81" s="12"/>
      <c r="Q81" s="12"/>
      <c r="R81" s="12" t="s">
        <v>26</v>
      </c>
      <c r="S81" s="12">
        <v>1</v>
      </c>
      <c r="T81" s="12" t="s">
        <v>25</v>
      </c>
      <c r="U81" s="12"/>
      <c r="V81" s="12"/>
      <c r="W81" s="12">
        <v>1</v>
      </c>
      <c r="X81" s="12">
        <v>1</v>
      </c>
      <c r="Y81" s="12"/>
      <c r="Z81" s="12"/>
      <c r="AA81" s="12"/>
      <c r="AB81" s="12"/>
      <c r="AC81" s="10">
        <f>(U81/2)+(V81/2)+Y81+Z81+AA81</f>
        <v>0</v>
      </c>
    </row>
    <row r="82" spans="7:29" x14ac:dyDescent="0.25">
      <c r="G82" s="13"/>
      <c r="H82" s="11">
        <f>J82+M82+N82+O82+P82</f>
        <v>0</v>
      </c>
      <c r="I82" s="12"/>
      <c r="J82" s="12"/>
      <c r="K82" s="12"/>
      <c r="L82" s="12"/>
      <c r="M82" s="12"/>
      <c r="N82" s="12"/>
      <c r="O82" s="12"/>
      <c r="P82" s="12"/>
      <c r="Q82" s="12"/>
      <c r="R82" s="12" t="s">
        <v>24</v>
      </c>
      <c r="S82" s="12"/>
      <c r="T82" s="12" t="s">
        <v>22</v>
      </c>
      <c r="U82" s="12"/>
      <c r="V82" s="12"/>
      <c r="W82" s="12"/>
      <c r="X82" s="12"/>
      <c r="Y82" s="12"/>
      <c r="Z82" s="12"/>
      <c r="AA82" s="12"/>
      <c r="AB82" s="12"/>
      <c r="AC82" s="10">
        <f>(U82/2)+(V82/2)+Y82+Z82+AA82</f>
        <v>0</v>
      </c>
    </row>
    <row r="83" spans="7:29" x14ac:dyDescent="0.25">
      <c r="G83" s="13"/>
      <c r="H83" s="11">
        <v>0</v>
      </c>
      <c r="I83" s="12"/>
      <c r="J83" s="11"/>
      <c r="K83" s="11"/>
      <c r="L83" s="11"/>
      <c r="M83" s="11"/>
      <c r="N83" s="11"/>
      <c r="O83" s="11"/>
      <c r="P83" s="11"/>
      <c r="Q83" s="12"/>
      <c r="R83" s="12" t="s">
        <v>23</v>
      </c>
      <c r="S83" s="12"/>
      <c r="T83" s="12" t="s">
        <v>22</v>
      </c>
      <c r="U83" s="12"/>
      <c r="V83" s="12"/>
      <c r="W83" s="12"/>
      <c r="X83" s="12"/>
      <c r="Y83" s="12"/>
      <c r="Z83" s="12"/>
      <c r="AA83" s="12"/>
      <c r="AB83" s="12"/>
      <c r="AC83" s="10">
        <f>(U83/2)+(V83/2)+Y83+Z83+AA83</f>
        <v>0</v>
      </c>
    </row>
    <row r="84" spans="7:29" x14ac:dyDescent="0.25">
      <c r="G84" s="13"/>
      <c r="H84" s="11">
        <f>J84+M84+N84+O84+P84</f>
        <v>0</v>
      </c>
      <c r="I84" s="12"/>
      <c r="J84" s="11"/>
      <c r="K84" s="11"/>
      <c r="L84" s="11"/>
      <c r="M84" s="12"/>
      <c r="N84" s="12"/>
      <c r="O84" s="12"/>
      <c r="P84" s="12"/>
      <c r="Q84" s="12"/>
      <c r="R84" s="12"/>
      <c r="S84" s="12"/>
      <c r="T84" s="12"/>
      <c r="U84" s="11"/>
      <c r="V84" s="11"/>
      <c r="W84" s="11"/>
      <c r="X84" s="11"/>
      <c r="Y84" s="11"/>
      <c r="Z84" s="11"/>
      <c r="AA84" s="11"/>
      <c r="AB84" s="11"/>
      <c r="AC84" s="10">
        <f>(U84/2)+(V84/2)+Y84+Z84+AA84</f>
        <v>0</v>
      </c>
    </row>
    <row r="85" spans="7:29" x14ac:dyDescent="0.25">
      <c r="G85" s="13"/>
      <c r="H85" s="11">
        <f>J85+M85+N85+O85+P85</f>
        <v>0</v>
      </c>
      <c r="I85" s="12"/>
      <c r="J85" s="11"/>
      <c r="K85" s="11"/>
      <c r="L85" s="11"/>
      <c r="M85" s="12"/>
      <c r="N85" s="12"/>
      <c r="O85" s="12"/>
      <c r="P85" s="12"/>
      <c r="Q85" s="12"/>
      <c r="R85" s="12"/>
      <c r="S85" s="12"/>
      <c r="T85" s="12"/>
      <c r="U85" s="11"/>
      <c r="V85" s="11"/>
      <c r="W85" s="11"/>
      <c r="X85" s="11"/>
      <c r="Y85" s="11"/>
      <c r="Z85" s="11"/>
      <c r="AA85" s="11"/>
      <c r="AB85" s="11"/>
      <c r="AC85" s="10">
        <f>(U85/2)+(V85/2)+Y85+Z85+AA85</f>
        <v>0</v>
      </c>
    </row>
    <row r="86" spans="7:29" x14ac:dyDescent="0.25">
      <c r="G86" s="13"/>
      <c r="H86" s="11">
        <f>J86+M86+N86+O86+P86</f>
        <v>0</v>
      </c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1"/>
      <c r="V86" s="11"/>
      <c r="W86" s="11"/>
      <c r="X86" s="11"/>
      <c r="Y86" s="11"/>
      <c r="Z86" s="11"/>
      <c r="AA86" s="11"/>
      <c r="AB86" s="11"/>
      <c r="AC86" s="10">
        <f>(U86/2)+(V86/2)+Y86+Z86+AA86</f>
        <v>0</v>
      </c>
    </row>
    <row r="87" spans="7:29" x14ac:dyDescent="0.25">
      <c r="G87" s="13"/>
      <c r="H87" s="11">
        <f>J87+M87+N87+O87+P87</f>
        <v>0</v>
      </c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1"/>
      <c r="V87" s="11"/>
      <c r="W87" s="11"/>
      <c r="X87" s="11"/>
      <c r="Y87" s="11"/>
      <c r="Z87" s="11"/>
      <c r="AA87" s="11"/>
      <c r="AB87" s="11"/>
      <c r="AC87" s="10">
        <f>(U87/2)+(V87/2)+Y87+Z87+AA87</f>
        <v>0</v>
      </c>
    </row>
    <row r="88" spans="7:29" x14ac:dyDescent="0.25">
      <c r="G88" s="13"/>
      <c r="H88" s="11">
        <f>J88+M88+N88+O88+P88</f>
        <v>0</v>
      </c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1"/>
      <c r="V88" s="11"/>
      <c r="W88" s="11"/>
      <c r="X88" s="11"/>
      <c r="Y88" s="11"/>
      <c r="Z88" s="11"/>
      <c r="AA88" s="11"/>
      <c r="AB88" s="11"/>
      <c r="AC88" s="10">
        <f>(U88/2)+(V88/2)+Y88+Z88+AA88</f>
        <v>0</v>
      </c>
    </row>
    <row r="89" spans="7:29" x14ac:dyDescent="0.25">
      <c r="G89" s="13"/>
      <c r="H89" s="11">
        <f>J89+M89+N89+O89+P89</f>
        <v>0</v>
      </c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1"/>
      <c r="T89" s="12"/>
      <c r="U89" s="11"/>
      <c r="V89" s="11"/>
      <c r="W89" s="11"/>
      <c r="X89" s="11"/>
      <c r="Y89" s="11"/>
      <c r="Z89" s="11"/>
      <c r="AA89" s="11"/>
      <c r="AB89" s="11"/>
      <c r="AC89" s="10">
        <f>(U89/2)+(V89/2)+Y89+Z89+AA89</f>
        <v>0</v>
      </c>
    </row>
    <row r="90" spans="7:29" x14ac:dyDescent="0.25">
      <c r="G90" s="13"/>
      <c r="H90" s="11">
        <f>J90+M90+N90+O90+P90</f>
        <v>0</v>
      </c>
      <c r="I90" s="12"/>
      <c r="J90" s="11"/>
      <c r="K90" s="11"/>
      <c r="L90" s="11"/>
      <c r="M90" s="11"/>
      <c r="N90" s="11"/>
      <c r="O90" s="11"/>
      <c r="P90" s="11"/>
      <c r="Q90" s="12"/>
      <c r="R90" s="12"/>
      <c r="S90" s="11">
        <f>U90+Y90+Z90+AA90+AB90</f>
        <v>0</v>
      </c>
      <c r="T90" s="12"/>
      <c r="U90" s="11"/>
      <c r="V90" s="11"/>
      <c r="W90" s="11"/>
      <c r="X90" s="11"/>
      <c r="Y90" s="11"/>
      <c r="Z90" s="11"/>
      <c r="AA90" s="11"/>
      <c r="AB90" s="11"/>
      <c r="AC90" s="10">
        <f>(U90/2)+(V90/2)+Y90+Z90+AA90</f>
        <v>0</v>
      </c>
    </row>
    <row r="91" spans="7:29" ht="15.75" thickBot="1" x14ac:dyDescent="0.3">
      <c r="G91" s="9" t="s">
        <v>1</v>
      </c>
      <c r="H91" s="7">
        <f>SUM(H79:H90)+SUM(S79:S90)</f>
        <v>2</v>
      </c>
      <c r="I91" s="8">
        <f>H91</f>
        <v>2</v>
      </c>
      <c r="J91" s="7"/>
      <c r="K91" s="7"/>
      <c r="L91" s="7"/>
      <c r="M91" s="7"/>
      <c r="N91" s="7"/>
      <c r="O91" s="7"/>
      <c r="P91" s="7"/>
      <c r="Q91" s="8"/>
      <c r="R91" s="8" t="s">
        <v>0</v>
      </c>
      <c r="S91" s="3"/>
      <c r="T91" s="8"/>
      <c r="U91" s="7"/>
      <c r="V91" s="7"/>
      <c r="W91" s="7"/>
      <c r="X91" s="7"/>
      <c r="Y91" s="7"/>
      <c r="Z91" s="7"/>
      <c r="AA91" s="7"/>
      <c r="AB91" s="7"/>
      <c r="AC91" s="6"/>
    </row>
    <row r="94" spans="7:29" ht="15.75" thickBot="1" x14ac:dyDescent="0.3"/>
    <row r="95" spans="7:29" x14ac:dyDescent="0.25">
      <c r="G95" s="21" t="s">
        <v>21</v>
      </c>
      <c r="H95" s="19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19"/>
      <c r="T95" s="20"/>
      <c r="U95" s="19"/>
      <c r="V95" s="19"/>
      <c r="W95" s="19"/>
      <c r="X95" s="19"/>
      <c r="Y95" s="19"/>
      <c r="Z95" s="19"/>
      <c r="AA95" s="19"/>
      <c r="AB95" s="19"/>
      <c r="AC95" s="18">
        <f>(U95/2)+(V95/2)+Y95+Z95+AA95</f>
        <v>0</v>
      </c>
    </row>
    <row r="96" spans="7:29" x14ac:dyDescent="0.25">
      <c r="G96" s="13"/>
      <c r="H96" s="11">
        <v>1</v>
      </c>
      <c r="I96" t="s">
        <v>20</v>
      </c>
      <c r="J96"/>
      <c r="K96">
        <v>1</v>
      </c>
      <c r="L96"/>
      <c r="M96" s="12"/>
      <c r="N96" s="12"/>
      <c r="O96" s="12"/>
      <c r="P96" s="12"/>
      <c r="Q96" s="12"/>
      <c r="R96" t="s">
        <v>19</v>
      </c>
      <c r="S96">
        <v>2</v>
      </c>
      <c r="T96" t="s">
        <v>18</v>
      </c>
      <c r="U96" s="1">
        <v>1</v>
      </c>
      <c r="W96" s="1">
        <v>2</v>
      </c>
      <c r="X96" s="1">
        <v>2</v>
      </c>
      <c r="AA96" s="11"/>
      <c r="AB96" s="11"/>
      <c r="AC96" s="10">
        <f>(U96/2)+(V96/2)+Y96+Z96+AA96</f>
        <v>0.5</v>
      </c>
    </row>
    <row r="97" spans="7:29" x14ac:dyDescent="0.25">
      <c r="G97" s="13"/>
      <c r="H97" s="11">
        <v>2</v>
      </c>
      <c r="I97" t="s">
        <v>17</v>
      </c>
      <c r="J97"/>
      <c r="K97">
        <v>2</v>
      </c>
      <c r="L97">
        <v>1</v>
      </c>
      <c r="M97" s="12"/>
      <c r="N97" s="12"/>
      <c r="O97" s="12"/>
      <c r="P97" s="12"/>
      <c r="Q97" s="12"/>
      <c r="R97" t="s">
        <v>16</v>
      </c>
      <c r="S97">
        <v>1</v>
      </c>
      <c r="T97" t="s">
        <v>15</v>
      </c>
      <c r="U97" s="1">
        <v>1</v>
      </c>
      <c r="W97" s="1">
        <v>1</v>
      </c>
      <c r="X97" s="1">
        <v>1</v>
      </c>
      <c r="AA97" s="11"/>
      <c r="AB97" s="11"/>
      <c r="AC97" s="10">
        <f>(U97/2)+(V97/2)+Y97+Z97+AA97</f>
        <v>0.5</v>
      </c>
    </row>
    <row r="98" spans="7:29" x14ac:dyDescent="0.25">
      <c r="G98" s="13"/>
      <c r="H98" s="11"/>
      <c r="J98"/>
      <c r="K98"/>
      <c r="L98"/>
      <c r="M98"/>
      <c r="N98"/>
      <c r="O98"/>
      <c r="P98"/>
      <c r="R98" s="12"/>
      <c r="S98" s="12"/>
      <c r="T98" s="12"/>
      <c r="U98" s="11"/>
      <c r="V98" s="11"/>
      <c r="W98" s="11"/>
      <c r="X98" s="11"/>
      <c r="Y98" s="11"/>
      <c r="Z98" s="11"/>
      <c r="AA98" s="11"/>
      <c r="AB98" s="11"/>
      <c r="AC98" s="10">
        <f>(U98/2)+(V98/2)+Y98+Z98+AA98</f>
        <v>0</v>
      </c>
    </row>
    <row r="99" spans="7:29" x14ac:dyDescent="0.25">
      <c r="G99" s="13"/>
      <c r="H99" s="11">
        <v>1</v>
      </c>
      <c r="I99" t="s">
        <v>14</v>
      </c>
      <c r="J99">
        <v>1</v>
      </c>
      <c r="K99">
        <v>1</v>
      </c>
      <c r="L99">
        <v>1</v>
      </c>
      <c r="M99"/>
      <c r="N99"/>
      <c r="O99"/>
      <c r="P99">
        <v>1</v>
      </c>
      <c r="R99" s="24" t="s">
        <v>13</v>
      </c>
      <c r="S99" s="11">
        <f>U99+Y99+Z99+AA99+AB99</f>
        <v>1</v>
      </c>
      <c r="T99" s="24" t="s">
        <v>12</v>
      </c>
      <c r="U99" s="23"/>
      <c r="V99" s="23"/>
      <c r="W99" s="23">
        <v>1</v>
      </c>
      <c r="X99" s="23">
        <v>1</v>
      </c>
      <c r="Y99" s="23">
        <v>1</v>
      </c>
      <c r="Z99" s="23"/>
      <c r="AA99" s="23"/>
      <c r="AB99" s="23"/>
      <c r="AC99" s="10">
        <f>(U99/2)+(V99/2)+Y99+Z99+AA99</f>
        <v>1</v>
      </c>
    </row>
    <row r="100" spans="7:29" x14ac:dyDescent="0.25">
      <c r="G100" s="13"/>
      <c r="H100" s="11"/>
      <c r="J100"/>
      <c r="K100"/>
      <c r="L100"/>
      <c r="M100"/>
      <c r="N100"/>
      <c r="O100"/>
      <c r="P100"/>
      <c r="R100" s="24"/>
      <c r="S100" s="11">
        <f>U100+Y100+Z100+AA100+AB100</f>
        <v>1</v>
      </c>
      <c r="T100" s="24" t="s">
        <v>11</v>
      </c>
      <c r="U100" s="23">
        <v>1</v>
      </c>
      <c r="V100" s="23"/>
      <c r="W100" s="23">
        <v>1</v>
      </c>
      <c r="X100" s="23">
        <v>1</v>
      </c>
      <c r="Y100" s="23"/>
      <c r="Z100" s="23"/>
      <c r="AA100" s="23"/>
      <c r="AB100" s="23"/>
      <c r="AC100" s="10">
        <f>(U100/2)+(V100/2)+Y100+Z100+AA100</f>
        <v>0.5</v>
      </c>
    </row>
    <row r="101" spans="7:29" x14ac:dyDescent="0.25">
      <c r="G101" s="13"/>
      <c r="H101" s="11"/>
      <c r="J101"/>
      <c r="K101"/>
      <c r="L101"/>
      <c r="M101"/>
      <c r="N101"/>
      <c r="O101"/>
      <c r="P101"/>
      <c r="R101" s="24"/>
      <c r="S101" s="11">
        <v>1</v>
      </c>
      <c r="T101" s="24" t="s">
        <v>10</v>
      </c>
      <c r="U101" s="23">
        <v>1</v>
      </c>
      <c r="V101" s="23"/>
      <c r="W101" s="23">
        <v>1</v>
      </c>
      <c r="X101" s="23">
        <v>1</v>
      </c>
      <c r="Y101" s="23"/>
      <c r="Z101" s="23"/>
      <c r="AA101" s="23"/>
      <c r="AB101" s="23">
        <v>1</v>
      </c>
      <c r="AC101" s="10">
        <f>(U101/2)+(V101/2)+Y101+Z101+AA101</f>
        <v>0.5</v>
      </c>
    </row>
    <row r="102" spans="7:29" x14ac:dyDescent="0.25">
      <c r="G102" s="13"/>
      <c r="H102" s="11"/>
      <c r="J102"/>
      <c r="K102"/>
      <c r="L102"/>
      <c r="M102"/>
      <c r="N102"/>
      <c r="O102"/>
      <c r="P102"/>
      <c r="S102"/>
      <c r="AB102" s="11"/>
      <c r="AC102" s="10">
        <f>(U102/2)+(V102/2)+Y102+Z102+AA102</f>
        <v>0</v>
      </c>
    </row>
    <row r="103" spans="7:29" x14ac:dyDescent="0.25">
      <c r="G103" s="13"/>
      <c r="H103" s="11"/>
      <c r="J103"/>
      <c r="K103"/>
      <c r="L103"/>
      <c r="M103"/>
      <c r="N103"/>
      <c r="O103"/>
      <c r="P103"/>
      <c r="R103" t="s">
        <v>9</v>
      </c>
      <c r="S103">
        <v>1</v>
      </c>
      <c r="T103" s="22" t="s">
        <v>8</v>
      </c>
      <c r="U103" s="1">
        <v>1</v>
      </c>
      <c r="AB103" s="11"/>
      <c r="AC103" s="10">
        <f>(U103/2)+(V103/2)+Y103+Z103+AA103</f>
        <v>0.5</v>
      </c>
    </row>
    <row r="104" spans="7:29" x14ac:dyDescent="0.25">
      <c r="G104" s="13"/>
      <c r="H104" s="11"/>
      <c r="I104" s="12"/>
      <c r="J104" s="12"/>
      <c r="K104" s="12"/>
      <c r="L104" s="12"/>
      <c r="M104" s="12"/>
      <c r="N104" s="12"/>
      <c r="O104" s="12"/>
      <c r="P104" s="12"/>
      <c r="S104"/>
      <c r="AB104" s="11"/>
      <c r="AC104" s="10">
        <f>(U104/2)+(V104/2)+Y104+Z104+AA104</f>
        <v>0</v>
      </c>
    </row>
    <row r="105" spans="7:29" x14ac:dyDescent="0.25">
      <c r="G105" s="13"/>
      <c r="H105" s="11"/>
      <c r="I105" s="12"/>
      <c r="J105" s="12"/>
      <c r="K105" s="12"/>
      <c r="L105" s="12"/>
      <c r="M105" s="12"/>
      <c r="N105" s="12"/>
      <c r="O105" s="12"/>
      <c r="P105" s="12"/>
      <c r="S105"/>
      <c r="AB105" s="11"/>
      <c r="AC105" s="10">
        <f>(U105/2)+(V105/2)+Y105+Z105+AA105</f>
        <v>0</v>
      </c>
    </row>
    <row r="106" spans="7:29" x14ac:dyDescent="0.25">
      <c r="G106" s="13"/>
      <c r="H106" s="11"/>
      <c r="I106" s="12"/>
      <c r="J106" s="11"/>
      <c r="K106" s="11"/>
      <c r="L106" s="11"/>
      <c r="M106" s="11"/>
      <c r="N106" s="11"/>
      <c r="O106" s="11"/>
      <c r="P106" s="11"/>
      <c r="Q106" s="12"/>
      <c r="R106" s="12"/>
      <c r="S106" s="11">
        <f>U106+Y106+Z106+AA106+AB106</f>
        <v>0</v>
      </c>
      <c r="T106" s="12"/>
      <c r="U106" s="11"/>
      <c r="V106" s="11"/>
      <c r="W106" s="11"/>
      <c r="X106" s="11"/>
      <c r="Y106" s="11"/>
      <c r="Z106" s="11"/>
      <c r="AA106" s="11"/>
      <c r="AB106" s="11"/>
      <c r="AC106" s="10">
        <f>(U106/2)+(V106/2)+Y106+Z106+AA106</f>
        <v>0</v>
      </c>
    </row>
    <row r="107" spans="7:29" ht="15.75" thickBot="1" x14ac:dyDescent="0.3">
      <c r="G107" s="9" t="s">
        <v>1</v>
      </c>
      <c r="H107" s="7">
        <f>SUM(H95:H106)+SUM(S95:S106)</f>
        <v>11</v>
      </c>
      <c r="I107" s="8">
        <f>H107</f>
        <v>11</v>
      </c>
      <c r="J107" s="7"/>
      <c r="K107" s="7"/>
      <c r="L107" s="7"/>
      <c r="M107" s="7"/>
      <c r="N107" s="7"/>
      <c r="O107" s="7"/>
      <c r="P107" s="7"/>
      <c r="Q107" s="8"/>
      <c r="R107" s="8" t="s">
        <v>0</v>
      </c>
      <c r="S107" s="3"/>
      <c r="T107" s="8"/>
      <c r="U107" s="7"/>
      <c r="V107" s="7"/>
      <c r="W107" s="7"/>
      <c r="X107" s="7"/>
      <c r="Y107" s="7"/>
      <c r="Z107" s="7"/>
      <c r="AA107" s="7"/>
      <c r="AB107" s="7"/>
      <c r="AC107" s="6"/>
    </row>
    <row r="109" spans="7:29" ht="15.75" thickBot="1" x14ac:dyDescent="0.3"/>
    <row r="110" spans="7:29" x14ac:dyDescent="0.25">
      <c r="G110" s="21" t="s">
        <v>7</v>
      </c>
      <c r="H110" s="19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19"/>
      <c r="V110" s="19"/>
      <c r="W110" s="19"/>
      <c r="X110" s="19"/>
      <c r="Y110" s="19"/>
      <c r="Z110" s="19"/>
      <c r="AA110" s="19"/>
      <c r="AB110" s="19"/>
      <c r="AC110" s="18">
        <f>(U110/2)+(V110/2)+Y110+Z110+AA110</f>
        <v>0</v>
      </c>
    </row>
    <row r="111" spans="7:29" x14ac:dyDescent="0.25">
      <c r="G111" s="13"/>
      <c r="H111" s="11"/>
      <c r="I111" s="12"/>
      <c r="J111" s="12"/>
      <c r="K111" s="12"/>
      <c r="L111" s="12"/>
      <c r="M111" s="12"/>
      <c r="N111" s="12"/>
      <c r="O111" s="12"/>
      <c r="P111" s="12"/>
      <c r="Q111" s="12"/>
      <c r="R111" s="17" t="s">
        <v>6</v>
      </c>
      <c r="S111" s="17">
        <v>1</v>
      </c>
      <c r="T111" s="17" t="s">
        <v>4</v>
      </c>
      <c r="U111" s="16"/>
      <c r="V111" s="16"/>
      <c r="W111" s="16">
        <v>1</v>
      </c>
      <c r="X111" s="16">
        <v>1</v>
      </c>
      <c r="Y111" s="16"/>
      <c r="Z111" s="16"/>
      <c r="AA111" s="16"/>
      <c r="AB111" s="16">
        <v>2</v>
      </c>
      <c r="AC111" s="10">
        <f>(U111/2)+(V111/2)+Y111+Z111+AA111</f>
        <v>0</v>
      </c>
    </row>
    <row r="112" spans="7:29" x14ac:dyDescent="0.25">
      <c r="G112" s="13"/>
      <c r="H112" s="11"/>
      <c r="I112" s="12"/>
      <c r="J112" s="12"/>
      <c r="K112" s="12"/>
      <c r="L112" s="12"/>
      <c r="M112" s="12"/>
      <c r="N112" s="12"/>
      <c r="O112" s="12"/>
      <c r="P112" s="12"/>
      <c r="Q112" s="12"/>
      <c r="R112" s="15" t="s">
        <v>5</v>
      </c>
      <c r="S112" s="15">
        <v>1</v>
      </c>
      <c r="T112" s="15" t="s">
        <v>4</v>
      </c>
      <c r="U112" s="14"/>
      <c r="V112" s="14"/>
      <c r="W112" s="14">
        <v>1</v>
      </c>
      <c r="X112" s="14">
        <v>1</v>
      </c>
      <c r="Y112" s="14"/>
      <c r="Z112" s="14"/>
      <c r="AA112" s="14"/>
      <c r="AB112" s="14">
        <v>2</v>
      </c>
      <c r="AC112" s="10">
        <f>(U112/2)+(V112/2)+Y112+Z112+AA112</f>
        <v>0</v>
      </c>
    </row>
    <row r="113" spans="7:29" x14ac:dyDescent="0.25">
      <c r="G113" s="13"/>
      <c r="H113" s="11"/>
      <c r="I113" s="12"/>
      <c r="J113" s="12"/>
      <c r="K113" s="12"/>
      <c r="L113" s="12"/>
      <c r="M113" s="12"/>
      <c r="N113" s="12"/>
      <c r="O113" s="12"/>
      <c r="P113" s="12"/>
      <c r="Q113" s="12"/>
      <c r="R113" s="12" t="s">
        <v>3</v>
      </c>
      <c r="S113" s="12">
        <v>1</v>
      </c>
      <c r="T113" s="12" t="s">
        <v>2</v>
      </c>
      <c r="U113" s="12">
        <v>2</v>
      </c>
      <c r="V113" s="12"/>
      <c r="W113" s="12">
        <v>1</v>
      </c>
      <c r="X113" s="12">
        <v>1</v>
      </c>
      <c r="Y113" s="12"/>
      <c r="Z113" s="12"/>
      <c r="AA113" s="12"/>
      <c r="AB113" s="12"/>
      <c r="AC113" s="10">
        <f>(U113/2)+(V113/2)+Y113+Z113+AA113</f>
        <v>1</v>
      </c>
    </row>
    <row r="114" spans="7:29" x14ac:dyDescent="0.25">
      <c r="G114" s="13"/>
      <c r="H114" s="11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1"/>
      <c r="V114" s="11"/>
      <c r="W114" s="11"/>
      <c r="X114" s="11"/>
      <c r="Y114" s="11"/>
      <c r="Z114" s="11"/>
      <c r="AA114" s="11"/>
      <c r="AB114" s="11"/>
      <c r="AC114" s="10">
        <f>(U114/2)+(V114/2)+Y114+Z114+AA114</f>
        <v>0</v>
      </c>
    </row>
    <row r="115" spans="7:29" x14ac:dyDescent="0.25">
      <c r="G115" s="13"/>
      <c r="H115" s="11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1"/>
      <c r="V115" s="11"/>
      <c r="W115" s="11"/>
      <c r="X115" s="11"/>
      <c r="Y115" s="11"/>
      <c r="Z115" s="11"/>
      <c r="AA115" s="11"/>
      <c r="AB115" s="11"/>
      <c r="AC115" s="10">
        <f>(U115/2)+(V115/2)+Y115+Z115+AA115</f>
        <v>0</v>
      </c>
    </row>
    <row r="116" spans="7:29" x14ac:dyDescent="0.25">
      <c r="G116" s="13"/>
      <c r="H116" s="11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1"/>
      <c r="V116" s="11"/>
      <c r="W116" s="11"/>
      <c r="X116" s="11"/>
      <c r="Y116" s="11"/>
      <c r="Z116" s="11"/>
      <c r="AA116" s="11"/>
      <c r="AB116" s="11"/>
      <c r="AC116" s="10">
        <f>(U116/2)+(V116/2)+Y116+Z116+AA116</f>
        <v>0</v>
      </c>
    </row>
    <row r="117" spans="7:29" x14ac:dyDescent="0.25">
      <c r="G117" s="13"/>
      <c r="H117" s="11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1"/>
      <c r="V117" s="11"/>
      <c r="W117" s="11"/>
      <c r="X117" s="11"/>
      <c r="Y117" s="11"/>
      <c r="Z117" s="11"/>
      <c r="AA117" s="11"/>
      <c r="AB117" s="11"/>
      <c r="AC117" s="10">
        <f>(U117/2)+(V117/2)+Y117+Z117+AA117</f>
        <v>0</v>
      </c>
    </row>
    <row r="118" spans="7:29" x14ac:dyDescent="0.25">
      <c r="G118" s="13"/>
      <c r="H118" s="11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1"/>
      <c r="V118" s="11"/>
      <c r="W118" s="11"/>
      <c r="X118" s="11"/>
      <c r="Y118" s="11"/>
      <c r="Z118" s="11"/>
      <c r="AA118" s="11"/>
      <c r="AB118" s="11"/>
      <c r="AC118" s="10">
        <f>(U118/2)+(V118/2)+Y118+Z118+AA118</f>
        <v>0</v>
      </c>
    </row>
    <row r="119" spans="7:29" x14ac:dyDescent="0.25">
      <c r="G119" s="13"/>
      <c r="H119" s="11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1"/>
      <c r="T119" s="12"/>
      <c r="U119" s="11"/>
      <c r="V119" s="11"/>
      <c r="W119" s="11"/>
      <c r="X119" s="11"/>
      <c r="Y119" s="11"/>
      <c r="Z119" s="11"/>
      <c r="AA119" s="11"/>
      <c r="AB119" s="11"/>
      <c r="AC119" s="10">
        <f>(U119/2)+(V119/2)+Y119+Z119+AA119</f>
        <v>0</v>
      </c>
    </row>
    <row r="120" spans="7:29" x14ac:dyDescent="0.25">
      <c r="G120" s="13"/>
      <c r="H120" s="11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1"/>
      <c r="T120" s="12"/>
      <c r="U120" s="11"/>
      <c r="V120" s="11"/>
      <c r="W120" s="11"/>
      <c r="X120" s="11"/>
      <c r="Y120" s="11"/>
      <c r="Z120" s="11"/>
      <c r="AA120" s="11"/>
      <c r="AB120" s="11"/>
      <c r="AC120" s="10">
        <f>(U120/2)+(V120/2)+Y120+Z120+AA120</f>
        <v>0</v>
      </c>
    </row>
    <row r="121" spans="7:29" x14ac:dyDescent="0.25">
      <c r="G121" s="13"/>
      <c r="H121" s="11"/>
      <c r="I121" s="12"/>
      <c r="J121" s="11"/>
      <c r="K121" s="11"/>
      <c r="L121" s="11"/>
      <c r="M121" s="11"/>
      <c r="N121" s="11"/>
      <c r="O121" s="11"/>
      <c r="P121" s="11"/>
      <c r="Q121" s="12"/>
      <c r="R121" s="12"/>
      <c r="S121" s="11">
        <f>U121+Y121+Z121+AA121+AB121</f>
        <v>0</v>
      </c>
      <c r="T121" s="12"/>
      <c r="U121" s="11"/>
      <c r="V121" s="11"/>
      <c r="W121" s="11"/>
      <c r="X121" s="11"/>
      <c r="Y121" s="11"/>
      <c r="Z121" s="11"/>
      <c r="AA121" s="11"/>
      <c r="AB121" s="11"/>
      <c r="AC121" s="10">
        <f>(U121/2)+(V121/2)+Y121+Z121+AA121</f>
        <v>0</v>
      </c>
    </row>
    <row r="122" spans="7:29" ht="15.75" thickBot="1" x14ac:dyDescent="0.3">
      <c r="G122" s="9" t="s">
        <v>1</v>
      </c>
      <c r="H122" s="7">
        <f>SUM(H110:H121)+SUM(S110:S121)</f>
        <v>3</v>
      </c>
      <c r="I122" s="8">
        <f>H122</f>
        <v>3</v>
      </c>
      <c r="J122" s="7"/>
      <c r="K122" s="7"/>
      <c r="L122" s="7"/>
      <c r="M122" s="7"/>
      <c r="N122" s="7"/>
      <c r="O122" s="7"/>
      <c r="P122" s="7"/>
      <c r="Q122" s="8"/>
      <c r="R122" s="8" t="s">
        <v>0</v>
      </c>
      <c r="S122" s="3"/>
      <c r="T122" s="8"/>
      <c r="U122" s="7"/>
      <c r="V122" s="7"/>
      <c r="W122" s="7"/>
      <c r="X122" s="7"/>
      <c r="Y122" s="7"/>
      <c r="Z122" s="7"/>
      <c r="AA122" s="7"/>
      <c r="AB122" s="7"/>
      <c r="AC122" s="6"/>
    </row>
    <row r="123" spans="7:29" ht="15.75" thickBot="1" x14ac:dyDescent="0.3">
      <c r="G123" s="5"/>
      <c r="H123" s="3"/>
      <c r="I123" s="4"/>
      <c r="J123" s="3"/>
      <c r="K123" s="3"/>
      <c r="L123" s="3"/>
      <c r="M123" s="3"/>
      <c r="N123" s="3"/>
      <c r="O123" s="3"/>
      <c r="P123" s="3"/>
      <c r="Q123" s="4"/>
      <c r="R123" s="4"/>
      <c r="S123" s="3"/>
      <c r="T123" s="4"/>
      <c r="U123" s="3"/>
      <c r="V123" s="3"/>
      <c r="W123" s="3"/>
      <c r="X123" s="3"/>
      <c r="Y123" s="3"/>
      <c r="Z123" s="3"/>
      <c r="AA123" s="3"/>
      <c r="AB123" s="3"/>
      <c r="AC123" s="2"/>
    </row>
  </sheetData>
  <mergeCells count="1">
    <mergeCell ref="U4:V4"/>
  </mergeCells>
  <conditionalFormatting sqref="D2">
    <cfRule type="cellIs" dxfId="5" priority="1" operator="lessThan">
      <formula>0</formula>
    </cfRule>
    <cfRule type="cellIs" dxfId="4" priority="2" operator="equal">
      <formula>0</formula>
    </cfRule>
    <cfRule type="cellIs" dxfId="3" priority="3" operator="greaterThan">
      <formula>0</formula>
    </cfRule>
  </conditionalFormatting>
  <conditionalFormatting sqref="D42">
    <cfRule type="cellIs" dxfId="2" priority="4" operator="equal">
      <formula>0</formula>
    </cfRule>
    <cfRule type="cellIs" dxfId="1" priority="5" operator="lessThan">
      <formula>0</formula>
    </cfRule>
    <cfRule type="cellIs" dxfId="0" priority="6" operator="greaterThan">
      <formula>0</formula>
    </cfRule>
  </conditionalFormatting>
  <pageMargins left="0.7" right="0.7" top="0.75" bottom="0.75" header="0.3" footer="0.3"/>
  <pageSetup paperSize="9" scale="26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Tusk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2020-05-31T10:01:56Z</dcterms:created>
  <dcterms:modified xsi:type="dcterms:W3CDTF">2020-05-31T10:02:29Z</dcterms:modified>
</cp:coreProperties>
</file>