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Tus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41" i="1" l="1"/>
  <c r="S141" i="1"/>
  <c r="H142" i="1" s="1"/>
  <c r="I142" i="1" s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4" i="1"/>
  <c r="S124" i="1"/>
  <c r="H124" i="1"/>
  <c r="AC123" i="1"/>
  <c r="H123" i="1"/>
  <c r="AC122" i="1"/>
  <c r="H122" i="1"/>
  <c r="AC121" i="1"/>
  <c r="H121" i="1"/>
  <c r="AC120" i="1"/>
  <c r="H120" i="1"/>
  <c r="AC119" i="1"/>
  <c r="H119" i="1"/>
  <c r="AC118" i="1"/>
  <c r="H118" i="1"/>
  <c r="AC117" i="1"/>
  <c r="AC116" i="1"/>
  <c r="H116" i="1"/>
  <c r="AC115" i="1"/>
  <c r="H115" i="1"/>
  <c r="AC114" i="1"/>
  <c r="AC113" i="1"/>
  <c r="H113" i="1"/>
  <c r="H125" i="1" s="1"/>
  <c r="I125" i="1" s="1"/>
  <c r="AC110" i="1"/>
  <c r="S110" i="1"/>
  <c r="H110" i="1"/>
  <c r="AC109" i="1"/>
  <c r="H109" i="1"/>
  <c r="AC108" i="1"/>
  <c r="H108" i="1"/>
  <c r="AC107" i="1"/>
  <c r="H107" i="1"/>
  <c r="AC106" i="1"/>
  <c r="H106" i="1"/>
  <c r="AC105" i="1"/>
  <c r="H105" i="1"/>
  <c r="AC104" i="1"/>
  <c r="H104" i="1"/>
  <c r="AC103" i="1"/>
  <c r="AC102" i="1"/>
  <c r="H102" i="1"/>
  <c r="AC101" i="1"/>
  <c r="H101" i="1"/>
  <c r="H111" i="1" s="1"/>
  <c r="I111" i="1" s="1"/>
  <c r="AC100" i="1"/>
  <c r="AC99" i="1"/>
  <c r="H99" i="1"/>
  <c r="AC96" i="1"/>
  <c r="S96" i="1"/>
  <c r="AC95" i="1"/>
  <c r="AC94" i="1"/>
  <c r="AC93" i="1"/>
  <c r="AC92" i="1"/>
  <c r="AC91" i="1"/>
  <c r="AC90" i="1"/>
  <c r="S90" i="1"/>
  <c r="AC89" i="1"/>
  <c r="S89" i="1"/>
  <c r="H97" i="1" s="1"/>
  <c r="I97" i="1" s="1"/>
  <c r="AC88" i="1"/>
  <c r="AC87" i="1"/>
  <c r="AC86" i="1"/>
  <c r="AC85" i="1"/>
  <c r="AC82" i="1"/>
  <c r="S82" i="1"/>
  <c r="H82" i="1"/>
  <c r="AC81" i="1"/>
  <c r="H81" i="1"/>
  <c r="AC80" i="1"/>
  <c r="H80" i="1"/>
  <c r="AC79" i="1"/>
  <c r="AC78" i="1"/>
  <c r="AC77" i="1"/>
  <c r="AC76" i="1"/>
  <c r="AC75" i="1"/>
  <c r="AC74" i="1"/>
  <c r="AC73" i="1"/>
  <c r="AC72" i="1"/>
  <c r="AC70" i="1"/>
  <c r="H70" i="1"/>
  <c r="AC69" i="1"/>
  <c r="H69" i="1"/>
  <c r="AC68" i="1"/>
  <c r="H68" i="1"/>
  <c r="AC67" i="1"/>
  <c r="H67" i="1"/>
  <c r="AC66" i="1"/>
  <c r="AC65" i="1"/>
  <c r="H65" i="1"/>
  <c r="AC64" i="1"/>
  <c r="AC63" i="1"/>
  <c r="AC62" i="1"/>
  <c r="H62" i="1"/>
  <c r="H83" i="1" s="1"/>
  <c r="I83" i="1" s="1"/>
  <c r="AC59" i="1"/>
  <c r="S59" i="1"/>
  <c r="H59" i="1"/>
  <c r="AC58" i="1"/>
  <c r="S58" i="1"/>
  <c r="H58" i="1"/>
  <c r="AC57" i="1"/>
  <c r="H57" i="1"/>
  <c r="AC56" i="1"/>
  <c r="H56" i="1"/>
  <c r="AC55" i="1"/>
  <c r="H55" i="1"/>
  <c r="AC54" i="1"/>
  <c r="H54" i="1"/>
  <c r="AC53" i="1"/>
  <c r="H53" i="1"/>
  <c r="AC52" i="1"/>
  <c r="H52" i="1"/>
  <c r="AC51" i="1"/>
  <c r="S51" i="1"/>
  <c r="AC50" i="1"/>
  <c r="AC49" i="1"/>
  <c r="H49" i="1"/>
  <c r="AC48" i="1"/>
  <c r="S48" i="1"/>
  <c r="H48" i="1"/>
  <c r="H60" i="1" s="1"/>
  <c r="I60" i="1" s="1"/>
  <c r="AC45" i="1"/>
  <c r="S45" i="1"/>
  <c r="AC44" i="1"/>
  <c r="S44" i="1"/>
  <c r="H44" i="1"/>
  <c r="AC43" i="1"/>
  <c r="AC42" i="1"/>
  <c r="AC41" i="1"/>
  <c r="AC40" i="1"/>
  <c r="S40" i="1"/>
  <c r="H40" i="1"/>
  <c r="AC39" i="1"/>
  <c r="S39" i="1"/>
  <c r="AC38" i="1"/>
  <c r="AC37" i="1"/>
  <c r="S37" i="1"/>
  <c r="H37" i="1"/>
  <c r="AC36" i="1"/>
  <c r="H36" i="1"/>
  <c r="AC35" i="1"/>
  <c r="H35" i="1"/>
  <c r="AC34" i="1"/>
  <c r="H34" i="1"/>
  <c r="D34" i="1"/>
  <c r="AC33" i="1"/>
  <c r="S33" i="1"/>
  <c r="H33" i="1"/>
  <c r="AC32" i="1"/>
  <c r="H32" i="1"/>
  <c r="AC31" i="1"/>
  <c r="S31" i="1"/>
  <c r="H31" i="1"/>
  <c r="AC30" i="1"/>
  <c r="AC29" i="1"/>
  <c r="S29" i="1"/>
  <c r="H29" i="1"/>
  <c r="AC28" i="1"/>
  <c r="S28" i="1"/>
  <c r="H28" i="1"/>
  <c r="H46" i="1" s="1"/>
  <c r="I46" i="1" s="1"/>
  <c r="AC27" i="1"/>
  <c r="AC25" i="1"/>
  <c r="D25" i="1"/>
  <c r="D24" i="1"/>
  <c r="AC22" i="1"/>
  <c r="S22" i="1"/>
  <c r="AC21" i="1"/>
  <c r="AC20" i="1"/>
  <c r="AC19" i="1"/>
  <c r="AC18" i="1"/>
  <c r="S18" i="1"/>
  <c r="AC17" i="1"/>
  <c r="S17" i="1"/>
  <c r="H17" i="1"/>
  <c r="H23" i="1" s="1"/>
  <c r="I23" i="1" s="1"/>
  <c r="AC16" i="1"/>
  <c r="S16" i="1"/>
  <c r="AC15" i="1"/>
  <c r="S15" i="1"/>
  <c r="D13" i="1"/>
  <c r="D37" i="1" s="1"/>
  <c r="D38" i="1" s="1"/>
  <c r="D39" i="1" s="1"/>
  <c r="AC12" i="1"/>
  <c r="S12" i="1"/>
  <c r="AC11" i="1"/>
  <c r="S11" i="1"/>
  <c r="AC10" i="1"/>
  <c r="S10" i="1"/>
  <c r="AC9" i="1"/>
  <c r="S9" i="1"/>
  <c r="AC8" i="1"/>
  <c r="AC7" i="1"/>
  <c r="S7" i="1"/>
  <c r="S13" i="1" s="1"/>
  <c r="AC6" i="1"/>
  <c r="AB6" i="1"/>
  <c r="AA6" i="1"/>
  <c r="Z6" i="1"/>
  <c r="Y6" i="1"/>
  <c r="X6" i="1"/>
  <c r="W6" i="1"/>
  <c r="V6" i="1"/>
  <c r="U6" i="1"/>
  <c r="D21" i="1" s="1"/>
  <c r="P6" i="1"/>
  <c r="O6" i="1"/>
  <c r="N6" i="1"/>
  <c r="M6" i="1"/>
  <c r="D19" i="1" s="1"/>
  <c r="D27" i="1" s="1"/>
  <c r="L6" i="1"/>
  <c r="K6" i="1"/>
  <c r="K2" i="1" s="1"/>
  <c r="J6" i="1"/>
  <c r="D20" i="1" s="1"/>
  <c r="P2" i="1"/>
  <c r="L2" i="1"/>
  <c r="D42" i="1" l="1"/>
  <c r="D2" i="1" s="1"/>
  <c r="H6" i="1"/>
  <c r="J2" i="1"/>
  <c r="A7" i="1" l="1"/>
  <c r="A8" i="1"/>
  <c r="A11" i="1"/>
  <c r="A9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sharedStrings.xml><?xml version="1.0" encoding="utf-8"?>
<sst xmlns="http://schemas.openxmlformats.org/spreadsheetml/2006/main" count="413" uniqueCount="168">
  <si>
    <t>Tusk</t>
  </si>
  <si>
    <t>Overall Income</t>
  </si>
  <si>
    <t>Totals</t>
  </si>
  <si>
    <t>&amp; 2 'building beans'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</si>
  <si>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</si>
  <si>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</si>
  <si>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</si>
  <si>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</si>
  <si>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</si>
  <si>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</si>
  <si>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</si>
  <si>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size</t>
  </si>
  <si>
    <t>Buildings</t>
  </si>
  <si>
    <t>Loyalty</t>
  </si>
  <si>
    <t>Stability</t>
  </si>
  <si>
    <t>Minor</t>
  </si>
  <si>
    <t>Medium</t>
  </si>
  <si>
    <t>Major</t>
  </si>
  <si>
    <t>Defence</t>
  </si>
  <si>
    <t>Owner</t>
  </si>
  <si>
    <t>Taxed</t>
  </si>
  <si>
    <t>Not Taxed</t>
  </si>
  <si>
    <t>Income</t>
  </si>
  <si>
    <t>Leader</t>
  </si>
  <si>
    <t>Cass Mordane (CG)</t>
  </si>
  <si>
    <t>City  (-1 Consumption)</t>
  </si>
  <si>
    <t>Lesser Trade Route Restov (Delem)</t>
  </si>
  <si>
    <t>Treasurer</t>
  </si>
  <si>
    <t>Andalon  (LN)</t>
  </si>
  <si>
    <t>City  (-2 Consumption)</t>
  </si>
  <si>
    <t>Minor Trade Route Mivon (House Yitis)</t>
  </si>
  <si>
    <t>Magistrate</t>
  </si>
  <si>
    <t>Pipre (CG)</t>
  </si>
  <si>
    <t>Moderator</t>
  </si>
  <si>
    <t>None</t>
  </si>
  <si>
    <t xml:space="preserve"> </t>
  </si>
  <si>
    <t>City</t>
  </si>
  <si>
    <t>Inner Wall (Small)</t>
  </si>
  <si>
    <t>Marshal</t>
  </si>
  <si>
    <t>Kendrick (LG)</t>
  </si>
  <si>
    <t xml:space="preserve">City </t>
  </si>
  <si>
    <t>Outer Wall (Small)</t>
  </si>
  <si>
    <t>Council Alignment  (NG)  variance = 2</t>
  </si>
  <si>
    <t>Total</t>
  </si>
  <si>
    <t>Central</t>
  </si>
  <si>
    <t xml:space="preserve">Jail </t>
  </si>
  <si>
    <t>Church Abadar</t>
  </si>
  <si>
    <t>Abadar's temple (Cathedral)</t>
  </si>
  <si>
    <t>District Wall</t>
  </si>
  <si>
    <t>INCOME</t>
  </si>
  <si>
    <t>Paved Streets</t>
  </si>
  <si>
    <t>Abbess Beatrix</t>
  </si>
  <si>
    <t>Pharasma's Abbey</t>
  </si>
  <si>
    <t>Guilds Hall</t>
  </si>
  <si>
    <t>&amp; Crypts (graveyard)</t>
  </si>
  <si>
    <t xml:space="preserve">Magic Ecomomy </t>
  </si>
  <si>
    <t>Town Hall</t>
  </si>
  <si>
    <t>Core economy</t>
  </si>
  <si>
    <t>Investors Taxes.</t>
  </si>
  <si>
    <t>Tusk Keep</t>
  </si>
  <si>
    <t>Roads</t>
  </si>
  <si>
    <t>Size (of 20)</t>
  </si>
  <si>
    <t>Highways</t>
  </si>
  <si>
    <t>Canals</t>
  </si>
  <si>
    <t>Port Henry</t>
  </si>
  <si>
    <t>Tusk Granary</t>
  </si>
  <si>
    <t>V&amp;A Shipping</t>
  </si>
  <si>
    <t>City Base - Maritime</t>
  </si>
  <si>
    <t xml:space="preserve">Minor Trade Route to Jovvox </t>
  </si>
  <si>
    <t>Orphanage</t>
  </si>
  <si>
    <t>_* Pier</t>
  </si>
  <si>
    <t xml:space="preserve">___* fishing boats  </t>
  </si>
  <si>
    <t>CONSUMPTION</t>
  </si>
  <si>
    <t>___* Shallop (Lady of the Lake)</t>
  </si>
  <si>
    <t>Costs</t>
  </si>
  <si>
    <t>Semi-Wilderness</t>
  </si>
  <si>
    <t>___* Keeler (Lady Viktoria)</t>
  </si>
  <si>
    <t>Rural</t>
  </si>
  <si>
    <t>_* Large Warehouse</t>
  </si>
  <si>
    <t>Urban</t>
  </si>
  <si>
    <t>City Districts</t>
  </si>
  <si>
    <t>Pipre</t>
  </si>
  <si>
    <t>The Bottled Nymph (upgraded)</t>
  </si>
  <si>
    <t>Subtotal</t>
  </si>
  <si>
    <t>Alchemy workshop</t>
  </si>
  <si>
    <t>R</t>
  </si>
  <si>
    <t>House leMaistre</t>
  </si>
  <si>
    <t>Rikka’s Smithy</t>
  </si>
  <si>
    <t>Reductions</t>
  </si>
  <si>
    <t>Consumption Mods</t>
  </si>
  <si>
    <t>Stewardship</t>
  </si>
  <si>
    <t>Lex’s</t>
  </si>
  <si>
    <t>Lex’s Leatherworks</t>
  </si>
  <si>
    <t>Effective</t>
  </si>
  <si>
    <t>Tansy’s</t>
  </si>
  <si>
    <t>Tansy’s Tavern</t>
  </si>
  <si>
    <t>House Yitis</t>
  </si>
  <si>
    <t>(none yet) Base - Water</t>
  </si>
  <si>
    <t xml:space="preserve">Minor Trade Route to Mivon </t>
  </si>
  <si>
    <t>Yitis Trading</t>
  </si>
  <si>
    <t>Warehouse</t>
  </si>
  <si>
    <t>Jetty</t>
  </si>
  <si>
    <t>___* Shallop</t>
  </si>
  <si>
    <t>Merchant Quarter</t>
  </si>
  <si>
    <t>Roths</t>
  </si>
  <si>
    <t>Dragons Den (Inn)</t>
  </si>
  <si>
    <t>Cass</t>
  </si>
  <si>
    <t>Mithral Hotel (Hotel)</t>
  </si>
  <si>
    <t>Shipping Office</t>
  </si>
  <si>
    <t>Adoven</t>
  </si>
  <si>
    <t>Tusk Duelling School (Duelling)</t>
  </si>
  <si>
    <t>Abadar</t>
  </si>
  <si>
    <t>Bank</t>
  </si>
  <si>
    <t>Kendrick</t>
  </si>
  <si>
    <t>Winter's Wares (Large Shop)</t>
  </si>
  <si>
    <t>Jovvox</t>
  </si>
  <si>
    <t>Merchant Store (weapons)</t>
  </si>
  <si>
    <t>DELEM</t>
  </si>
  <si>
    <t>Lakeside</t>
  </si>
  <si>
    <t>Watchtower</t>
  </si>
  <si>
    <t>Large Boat Yard</t>
  </si>
  <si>
    <t>Garrison</t>
  </si>
  <si>
    <t>WSM</t>
  </si>
  <si>
    <t>(none yet) Base - Land</t>
  </si>
  <si>
    <t>Serai</t>
  </si>
  <si>
    <t>Town Base - Land</t>
  </si>
  <si>
    <t xml:space="preserve">Minor Trade Route to Restov </t>
  </si>
  <si>
    <t>____ Ox Train</t>
  </si>
  <si>
    <t>Local market</t>
  </si>
  <si>
    <t>V&amp;A</t>
  </si>
  <si>
    <t>Cross Shipping Office</t>
  </si>
  <si>
    <t>Brewery</t>
  </si>
  <si>
    <t>Kiera</t>
  </si>
  <si>
    <t>Nereid's Nectar (Road House)</t>
  </si>
  <si>
    <t>College District</t>
  </si>
  <si>
    <t>Military College</t>
  </si>
  <si>
    <t>Baths</t>
  </si>
  <si>
    <t>College (Academic)</t>
  </si>
  <si>
    <t>Park</t>
  </si>
  <si>
    <t>Three Ladies</t>
  </si>
  <si>
    <t>School</t>
  </si>
  <si>
    <t>Tusk Sword School</t>
  </si>
  <si>
    <t>Church Iomedae</t>
  </si>
  <si>
    <t>Iomedae's House</t>
  </si>
  <si>
    <t>* Library</t>
  </si>
  <si>
    <t>* Sword School</t>
  </si>
  <si>
    <t>Alisa</t>
  </si>
  <si>
    <t>Sisters of the Moon  (magic Shop)</t>
  </si>
  <si>
    <t>Ivory Hill</t>
  </si>
  <si>
    <t xml:space="preserve">Lily Teskertin </t>
  </si>
  <si>
    <t>Town House</t>
  </si>
  <si>
    <t xml:space="preserve">Iosis Vemarelian  </t>
  </si>
  <si>
    <t xml:space="preserve">House Hananki </t>
  </si>
  <si>
    <t>Mansion</t>
  </si>
  <si>
    <t>Mariam</t>
  </si>
  <si>
    <t>Borric</t>
  </si>
  <si>
    <t>Lebeda-Ondari</t>
  </si>
  <si>
    <t>House</t>
  </si>
  <si>
    <t>Cheapside</t>
  </si>
  <si>
    <t>regional market</t>
  </si>
  <si>
    <t>Holy House (Cayden)</t>
  </si>
  <si>
    <t>Ron</t>
  </si>
  <si>
    <t xml:space="preserve"> MW Woodworks w/shrine (Torag)</t>
  </si>
  <si>
    <t>Hinterland</t>
  </si>
  <si>
    <t>Noble Estate (Manor)</t>
  </si>
  <si>
    <t>___ with Parkland</t>
  </si>
  <si>
    <t>Jennavieve Kensen</t>
  </si>
  <si>
    <t>Ranch (Horse)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</si>
</sst>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4" borderId="2" xfId="4" applyFont="1"/>
    <xf numFmtId="0" fontId="3" fillId="3" borderId="1" xfId="3" applyAlignment="1">
      <alignment horizontal="center"/>
    </xf>
    <xf numFmtId="9" fontId="0" fillId="0" borderId="0" xfId="1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0" fillId="0" borderId="3" xfId="0" applyBorder="1"/>
    <xf numFmtId="0" fontId="3" fillId="3" borderId="4" xfId="3" applyBorder="1"/>
    <xf numFmtId="0" fontId="0" fillId="0" borderId="5" xfId="0" applyBorder="1"/>
    <xf numFmtId="0" fontId="3" fillId="3" borderId="4" xfId="3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7" borderId="9" xfId="0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0" borderId="11" xfId="0" applyBorder="1"/>
    <xf numFmtId="0" fontId="3" fillId="3" borderId="1" xfId="3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3" fillId="8" borderId="1" xfId="3" applyFill="1"/>
    <xf numFmtId="0" fontId="0" fillId="9" borderId="7" xfId="0" applyFill="1" applyBorder="1"/>
    <xf numFmtId="0" fontId="0" fillId="9" borderId="7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0" borderId="0" xfId="0" applyFill="1" applyBorder="1"/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4" borderId="15" xfId="4" applyFont="1" applyBorder="1"/>
    <xf numFmtId="0" fontId="0" fillId="4" borderId="16" xfId="4" applyFont="1" applyBorder="1" applyAlignment="1">
      <alignment horizontal="center"/>
    </xf>
    <xf numFmtId="0" fontId="0" fillId="4" borderId="16" xfId="4" applyFont="1" applyBorder="1"/>
    <xf numFmtId="0" fontId="0" fillId="4" borderId="17" xfId="4" applyFont="1" applyBorder="1" applyAlignment="1">
      <alignment horizontal="center"/>
    </xf>
    <xf numFmtId="0" fontId="7" fillId="12" borderId="7" xfId="0" applyFont="1" applyFill="1" applyBorder="1"/>
    <xf numFmtId="0" fontId="7" fillId="0" borderId="7" xfId="0" applyFont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8" fillId="12" borderId="0" xfId="0" applyFont="1" applyFill="1" applyBorder="1"/>
    <xf numFmtId="0" fontId="0" fillId="12" borderId="0" xfId="0" applyFill="1" applyBorder="1" applyAlignment="1">
      <alignment horizontal="center"/>
    </xf>
    <xf numFmtId="0" fontId="1" fillId="5" borderId="11" xfId="5" applyBorder="1"/>
    <xf numFmtId="0" fontId="0" fillId="12" borderId="0" xfId="0" applyFill="1" applyBorder="1"/>
    <xf numFmtId="0" fontId="0" fillId="12" borderId="0" xfId="0" applyFill="1" applyBorder="1" applyAlignment="1">
      <alignment horizontal="left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0" fillId="14" borderId="0" xfId="0" applyFill="1" applyBorder="1"/>
    <xf numFmtId="0" fontId="0" fillId="14" borderId="0" xfId="0" applyFill="1" applyBorder="1" applyAlignment="1">
      <alignment horizontal="center"/>
    </xf>
    <xf numFmtId="0" fontId="3" fillId="3" borderId="0" xfId="3" applyBorder="1"/>
    <xf numFmtId="0" fontId="7" fillId="15" borderId="0" xfId="0" applyFont="1" applyFill="1" applyBorder="1"/>
    <xf numFmtId="0" fontId="0" fillId="15" borderId="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2" borderId="11" xfId="2" applyBorder="1"/>
    <xf numFmtId="0" fontId="0" fillId="15" borderId="0" xfId="0" applyFill="1" applyBorder="1"/>
    <xf numFmtId="0" fontId="0" fillId="4" borderId="13" xfId="4" applyFont="1" applyBorder="1"/>
    <xf numFmtId="0" fontId="0" fillId="4" borderId="13" xfId="4" applyFont="1" applyBorder="1" applyAlignment="1">
      <alignment horizontal="center"/>
    </xf>
    <xf numFmtId="0" fontId="0" fillId="4" borderId="14" xfId="4" applyFont="1" applyBorder="1" applyAlignment="1">
      <alignment horizontal="center"/>
    </xf>
    <xf numFmtId="0" fontId="8" fillId="16" borderId="0" xfId="0" applyFont="1" applyFill="1" applyBorder="1"/>
    <xf numFmtId="0" fontId="8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14" borderId="0" xfId="0" applyFont="1" applyFill="1" applyBorder="1"/>
    <xf numFmtId="0" fontId="8" fillId="14" borderId="0" xfId="0" applyFont="1" applyFill="1" applyBorder="1" applyAlignment="1">
      <alignment horizontal="center"/>
    </xf>
    <xf numFmtId="0" fontId="8" fillId="15" borderId="0" xfId="0" applyFont="1" applyFill="1" applyBorder="1"/>
    <xf numFmtId="0" fontId="8" fillId="15" borderId="0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left"/>
    </xf>
    <xf numFmtId="0" fontId="0" fillId="7" borderId="7" xfId="0" applyFill="1" applyBorder="1"/>
    <xf numFmtId="0" fontId="0" fillId="12" borderId="7" xfId="0" applyFill="1" applyBorder="1"/>
    <xf numFmtId="0" fontId="0" fillId="12" borderId="8" xfId="0" applyFill="1" applyBorder="1" applyAlignment="1">
      <alignment horizontal="center"/>
    </xf>
    <xf numFmtId="0" fontId="0" fillId="7" borderId="0" xfId="0" applyFill="1"/>
    <xf numFmtId="0" fontId="7" fillId="17" borderId="0" xfId="0" applyFont="1" applyFill="1"/>
    <xf numFmtId="0" fontId="0" fillId="17" borderId="0" xfId="0" applyFill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0" xfId="0" applyFill="1"/>
    <xf numFmtId="0" fontId="0" fillId="14" borderId="0" xfId="0" applyFill="1"/>
    <xf numFmtId="0" fontId="0" fillId="14" borderId="0" xfId="0" applyFill="1" applyAlignment="1">
      <alignment horizontal="center"/>
    </xf>
    <xf numFmtId="0" fontId="7" fillId="14" borderId="0" xfId="0" applyFont="1" applyFill="1"/>
    <xf numFmtId="0" fontId="7" fillId="14" borderId="0" xfId="0" applyFont="1" applyFill="1" applyAlignment="1">
      <alignment horizontal="center"/>
    </xf>
    <xf numFmtId="0" fontId="0" fillId="14" borderId="0" xfId="0" applyFill="1" applyAlignment="1">
      <alignment horizontal="left"/>
    </xf>
    <xf numFmtId="0" fontId="8" fillId="14" borderId="0" xfId="0" applyFont="1" applyFill="1" applyAlignment="1">
      <alignment horizontal="left"/>
    </xf>
    <xf numFmtId="0" fontId="8" fillId="14" borderId="0" xfId="0" applyFont="1" applyFill="1" applyAlignment="1">
      <alignment horizontal="center"/>
    </xf>
    <xf numFmtId="0" fontId="8" fillId="14" borderId="0" xfId="0" applyFont="1" applyFill="1"/>
    <xf numFmtId="0" fontId="9" fillId="12" borderId="0" xfId="0" applyFont="1" applyFill="1" applyBorder="1"/>
    <xf numFmtId="0" fontId="8" fillId="0" borderId="0" xfId="0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0" borderId="0" xfId="0" applyFont="1"/>
  </cellXfs>
  <cellStyles count="6">
    <cellStyle name="20% - Accent1" xfId="5" builtinId="30"/>
    <cellStyle name="Calculation" xfId="3" builtinId="22"/>
    <cellStyle name="Good" xfId="2" builtinId="26"/>
    <cellStyle name="Normal" xfId="0" builtinId="0"/>
    <cellStyle name="Note" xfId="4" builtinId="10"/>
    <cellStyle name="Percent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47812" y="6358934"/>
          <a:ext cx="3636778" cy="20766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abSelected="1" topLeftCell="C1" zoomScale="86" zoomScaleNormal="86" workbookViewId="0">
      <selection activeCell="F30" sqref="F30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" customWidth="1"/>
    <col min="9" max="9" width="24.28515625" customWidth="1"/>
    <col min="10" max="16" width="9.140625" style="2"/>
    <col min="17" max="17" width="3.140625" customWidth="1"/>
    <col min="18" max="18" width="17.28515625" customWidth="1"/>
    <col min="19" max="19" width="5.7109375" style="2" customWidth="1"/>
    <col min="20" max="20" width="27.85546875" customWidth="1"/>
    <col min="21" max="29" width="9.140625" style="2"/>
  </cols>
  <sheetData>
    <row r="2" spans="1:29" ht="21" x14ac:dyDescent="0.35">
      <c r="A2" s="1" t="s">
        <v>0</v>
      </c>
      <c r="C2" t="s">
        <v>1</v>
      </c>
      <c r="D2">
        <f>D42</f>
        <v>14</v>
      </c>
      <c r="I2" s="3" t="s">
        <v>2</v>
      </c>
      <c r="J2" s="4">
        <f>J6+U6</f>
        <v>65</v>
      </c>
      <c r="K2" s="4">
        <f>K6+W6</f>
        <v>65</v>
      </c>
      <c r="L2" s="4">
        <f>L6+X6</f>
        <v>66</v>
      </c>
      <c r="P2" s="2">
        <f>P6+AB6</f>
        <v>24</v>
      </c>
    </row>
    <row r="3" spans="1:29" x14ac:dyDescent="0.25">
      <c r="C3" t="s">
        <v>3</v>
      </c>
      <c r="N3" s="5"/>
    </row>
    <row r="4" spans="1:29" x14ac:dyDescent="0.25">
      <c r="I4" s="6" t="s">
        <v>4</v>
      </c>
      <c r="J4" s="7"/>
      <c r="T4" s="6" t="s">
        <v>5</v>
      </c>
      <c r="U4" s="8" t="s">
        <v>6</v>
      </c>
      <c r="V4" s="8"/>
    </row>
    <row r="5" spans="1:29" ht="24.75" customHeight="1" thickBot="1" x14ac:dyDescent="0.3">
      <c r="B5" t="s">
        <v>7</v>
      </c>
      <c r="C5" t="s">
        <v>8</v>
      </c>
      <c r="D5" t="s">
        <v>9</v>
      </c>
      <c r="G5" s="6" t="s">
        <v>10</v>
      </c>
      <c r="H5" s="7" t="s">
        <v>11</v>
      </c>
      <c r="I5" s="6" t="s">
        <v>12</v>
      </c>
      <c r="J5" s="9" t="s">
        <v>6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R5" s="6" t="s">
        <v>19</v>
      </c>
      <c r="S5" s="7" t="s">
        <v>11</v>
      </c>
      <c r="T5" s="6" t="s">
        <v>12</v>
      </c>
      <c r="U5" s="7" t="s">
        <v>20</v>
      </c>
      <c r="V5" s="7" t="s">
        <v>21</v>
      </c>
      <c r="W5" s="7" t="s">
        <v>13</v>
      </c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22</v>
      </c>
    </row>
    <row r="6" spans="1:29" ht="15.75" thickBot="1" x14ac:dyDescent="0.3">
      <c r="G6" s="10" t="s">
        <v>2</v>
      </c>
      <c r="H6" s="11">
        <f>SUM(I7:I230)</f>
        <v>96</v>
      </c>
      <c r="I6" s="12"/>
      <c r="J6" s="13">
        <f t="shared" ref="J6:P6" si="0">SUM(J7:J202)</f>
        <v>2</v>
      </c>
      <c r="K6" s="13">
        <f t="shared" si="0"/>
        <v>27</v>
      </c>
      <c r="L6" s="13">
        <f t="shared" si="0"/>
        <v>30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16</v>
      </c>
      <c r="Q6" s="12"/>
      <c r="R6" s="12"/>
      <c r="S6" s="14"/>
      <c r="T6" s="12"/>
      <c r="U6" s="13">
        <f t="shared" ref="U6:AC6" si="1">SUM(U7:U202)</f>
        <v>63</v>
      </c>
      <c r="V6" s="13">
        <f t="shared" si="1"/>
        <v>10</v>
      </c>
      <c r="W6" s="13">
        <f t="shared" si="1"/>
        <v>38</v>
      </c>
      <c r="X6" s="13">
        <f t="shared" si="1"/>
        <v>36</v>
      </c>
      <c r="Y6" s="13">
        <f t="shared" si="1"/>
        <v>7</v>
      </c>
      <c r="Z6" s="13">
        <f t="shared" si="1"/>
        <v>2</v>
      </c>
      <c r="AA6" s="13">
        <f t="shared" si="1"/>
        <v>1</v>
      </c>
      <c r="AB6" s="13">
        <f t="shared" si="1"/>
        <v>8</v>
      </c>
      <c r="AC6" s="13">
        <f t="shared" si="1"/>
        <v>45</v>
      </c>
    </row>
    <row r="7" spans="1:29" x14ac:dyDescent="0.25">
      <c r="A7">
        <f>$D$2/4</f>
        <v>3.5</v>
      </c>
      <c r="B7" t="s">
        <v>23</v>
      </c>
      <c r="C7" t="s">
        <v>24</v>
      </c>
      <c r="D7">
        <v>16</v>
      </c>
      <c r="G7" s="15" t="s">
        <v>25</v>
      </c>
      <c r="H7" s="16"/>
      <c r="I7" s="17" t="s">
        <v>26</v>
      </c>
      <c r="J7" s="16"/>
      <c r="K7" s="16"/>
      <c r="L7" s="16"/>
      <c r="M7" s="16"/>
      <c r="N7" s="16"/>
      <c r="O7" s="16"/>
      <c r="P7" s="16"/>
      <c r="Q7" s="17"/>
      <c r="R7" s="17"/>
      <c r="S7" s="16">
        <f>U7+Y7+Z7+AA7+AB7</f>
        <v>0</v>
      </c>
      <c r="T7" s="17"/>
      <c r="U7" s="16"/>
      <c r="V7" s="16"/>
      <c r="W7" s="16"/>
      <c r="X7" s="16"/>
      <c r="Y7" s="16"/>
      <c r="Z7" s="16"/>
      <c r="AA7" s="16"/>
      <c r="AB7" s="16"/>
      <c r="AC7" s="18">
        <f t="shared" ref="AC7:AC12" si="2">(U8/2)+(V8/2)+Y8+Z8+AA8</f>
        <v>0</v>
      </c>
    </row>
    <row r="8" spans="1:29" x14ac:dyDescent="0.25">
      <c r="A8">
        <f>$D$2/4</f>
        <v>3.5</v>
      </c>
      <c r="B8" t="s">
        <v>27</v>
      </c>
      <c r="C8" t="s">
        <v>28</v>
      </c>
      <c r="D8">
        <v>12</v>
      </c>
      <c r="G8" s="19" t="s">
        <v>29</v>
      </c>
      <c r="H8" s="20"/>
      <c r="I8" s="21" t="s">
        <v>30</v>
      </c>
      <c r="J8" s="20"/>
      <c r="K8" s="20"/>
      <c r="L8" s="20"/>
      <c r="M8" s="20"/>
      <c r="N8" s="20"/>
      <c r="O8" s="20"/>
      <c r="P8" s="20"/>
      <c r="Q8" s="21"/>
      <c r="R8" s="21"/>
      <c r="S8" s="20"/>
      <c r="T8" s="21"/>
      <c r="U8" s="20"/>
      <c r="V8" s="20"/>
      <c r="W8" s="20"/>
      <c r="X8" s="20"/>
      <c r="Y8" s="20"/>
      <c r="Z8" s="20"/>
      <c r="AA8" s="20"/>
      <c r="AB8" s="20"/>
      <c r="AC8" s="22">
        <f t="shared" si="2"/>
        <v>0</v>
      </c>
    </row>
    <row r="9" spans="1:29" x14ac:dyDescent="0.25">
      <c r="A9">
        <f>$D$2/4</f>
        <v>3.5</v>
      </c>
      <c r="B9" t="s">
        <v>31</v>
      </c>
      <c r="C9" t="s">
        <v>32</v>
      </c>
      <c r="D9">
        <v>13</v>
      </c>
      <c r="G9" s="23"/>
      <c r="H9" s="24"/>
      <c r="I9" s="25"/>
      <c r="J9" s="24"/>
      <c r="K9" s="24"/>
      <c r="L9" s="20"/>
      <c r="M9" s="20"/>
      <c r="N9" s="20"/>
      <c r="O9" s="20"/>
      <c r="P9" s="20"/>
      <c r="Q9" s="21"/>
      <c r="R9" s="21"/>
      <c r="S9" s="20">
        <f>U9+Y9+Z9+AA9+AB9</f>
        <v>0</v>
      </c>
      <c r="T9" s="21"/>
      <c r="U9" s="20"/>
      <c r="V9" s="20"/>
      <c r="W9" s="20"/>
      <c r="X9" s="20"/>
      <c r="Y9" s="20"/>
      <c r="Z9" s="20"/>
      <c r="AA9" s="20"/>
      <c r="AB9" s="20"/>
      <c r="AC9" s="22">
        <f t="shared" si="2"/>
        <v>0</v>
      </c>
    </row>
    <row r="10" spans="1:29" x14ac:dyDescent="0.25">
      <c r="B10" t="s">
        <v>33</v>
      </c>
      <c r="C10" t="s">
        <v>34</v>
      </c>
      <c r="D10" t="s">
        <v>35</v>
      </c>
      <c r="G10" s="26" t="s">
        <v>36</v>
      </c>
      <c r="H10" s="27"/>
      <c r="I10" s="28" t="s">
        <v>37</v>
      </c>
      <c r="J10" s="27"/>
      <c r="K10" s="27">
        <v>2</v>
      </c>
      <c r="L10" s="27">
        <v>2</v>
      </c>
      <c r="M10" s="27"/>
      <c r="N10" s="27"/>
      <c r="O10" s="27"/>
      <c r="P10" s="27">
        <v>3</v>
      </c>
      <c r="Q10" s="21"/>
      <c r="R10" s="21"/>
      <c r="S10" s="20">
        <f>U10+Y10+Z10+AA10+AB10</f>
        <v>0</v>
      </c>
      <c r="T10" s="21"/>
      <c r="U10" s="20"/>
      <c r="V10" s="20"/>
      <c r="W10" s="20"/>
      <c r="X10" s="20"/>
      <c r="Y10" s="20"/>
      <c r="Z10" s="20"/>
      <c r="AA10" s="20"/>
      <c r="AB10" s="20"/>
      <c r="AC10" s="22">
        <f t="shared" si="2"/>
        <v>0</v>
      </c>
    </row>
    <row r="11" spans="1:29" x14ac:dyDescent="0.25">
      <c r="A11">
        <f>$D$2/4</f>
        <v>3.5</v>
      </c>
      <c r="B11" t="s">
        <v>38</v>
      </c>
      <c r="C11" t="s">
        <v>39</v>
      </c>
      <c r="D11" t="s">
        <v>35</v>
      </c>
      <c r="G11" s="26" t="s">
        <v>40</v>
      </c>
      <c r="H11" s="27"/>
      <c r="I11" s="28" t="s">
        <v>41</v>
      </c>
      <c r="J11" s="27"/>
      <c r="K11" s="27">
        <v>2</v>
      </c>
      <c r="L11" s="27">
        <v>2</v>
      </c>
      <c r="M11" s="27"/>
      <c r="N11" s="27"/>
      <c r="O11" s="27"/>
      <c r="P11" s="27">
        <v>4</v>
      </c>
      <c r="Q11" s="21"/>
      <c r="R11" s="21"/>
      <c r="S11" s="20">
        <f>U11+Y11+Z11+AA11+AB11</f>
        <v>0</v>
      </c>
      <c r="T11" s="21"/>
      <c r="U11" s="20"/>
      <c r="V11" s="20"/>
      <c r="W11" s="20"/>
      <c r="X11" s="20"/>
      <c r="Y11" s="20"/>
      <c r="Z11" s="20"/>
      <c r="AA11" s="20"/>
      <c r="AB11" s="20"/>
      <c r="AC11" s="22">
        <f t="shared" si="2"/>
        <v>0</v>
      </c>
    </row>
    <row r="12" spans="1:29" x14ac:dyDescent="0.25">
      <c r="B12" t="s">
        <v>42</v>
      </c>
      <c r="G12" s="19"/>
      <c r="H12" s="20"/>
      <c r="I12" s="21"/>
      <c r="J12" s="20"/>
      <c r="K12" s="20"/>
      <c r="L12" s="20"/>
      <c r="M12" s="20"/>
      <c r="N12" s="20"/>
      <c r="O12" s="20"/>
      <c r="P12" s="20"/>
      <c r="Q12" s="21"/>
      <c r="R12" s="21"/>
      <c r="S12" s="20">
        <f>U12+Y12+Z12+AA12+AB12</f>
        <v>0</v>
      </c>
      <c r="T12" s="21"/>
      <c r="U12" s="20"/>
      <c r="V12" s="20"/>
      <c r="W12" s="20"/>
      <c r="X12" s="20"/>
      <c r="Y12" s="20"/>
      <c r="Z12" s="20"/>
      <c r="AA12" s="20"/>
      <c r="AB12" s="20"/>
      <c r="AC12" s="22">
        <f t="shared" si="2"/>
        <v>0</v>
      </c>
    </row>
    <row r="13" spans="1:29" ht="15.75" thickBot="1" x14ac:dyDescent="0.3">
      <c r="C13" s="29" t="s">
        <v>43</v>
      </c>
      <c r="D13" s="30">
        <f>SUM(D7:D12)</f>
        <v>41</v>
      </c>
      <c r="G13" s="31"/>
      <c r="H13" s="32"/>
      <c r="I13" s="33"/>
      <c r="J13" s="32"/>
      <c r="K13" s="32"/>
      <c r="L13" s="32"/>
      <c r="M13" s="32"/>
      <c r="N13" s="32"/>
      <c r="O13" s="32"/>
      <c r="P13" s="32"/>
      <c r="Q13" s="33"/>
      <c r="R13" s="33"/>
      <c r="S13" s="32">
        <f>SUM(S7:S12)+H13</f>
        <v>0</v>
      </c>
      <c r="T13" s="33"/>
      <c r="U13" s="32"/>
      <c r="V13" s="32"/>
      <c r="W13" s="32"/>
      <c r="X13" s="32"/>
      <c r="Y13" s="32"/>
      <c r="Z13" s="32"/>
      <c r="AA13" s="32"/>
      <c r="AB13" s="32"/>
      <c r="AC13" s="34"/>
    </row>
    <row r="14" spans="1:29" ht="16.5" thickTop="1" thickBot="1" x14ac:dyDescent="0.3">
      <c r="G14" s="6" t="s">
        <v>10</v>
      </c>
      <c r="H14" s="7" t="s">
        <v>11</v>
      </c>
      <c r="I14" s="6" t="s">
        <v>12</v>
      </c>
      <c r="J14" s="9" t="s">
        <v>6</v>
      </c>
      <c r="K14" s="9" t="s">
        <v>13</v>
      </c>
      <c r="L14" s="9" t="s">
        <v>14</v>
      </c>
      <c r="M14" s="9" t="s">
        <v>15</v>
      </c>
      <c r="N14" s="9" t="s">
        <v>16</v>
      </c>
      <c r="O14" s="9" t="s">
        <v>17</v>
      </c>
      <c r="P14" s="9" t="s">
        <v>18</v>
      </c>
      <c r="R14" s="6" t="s">
        <v>19</v>
      </c>
      <c r="S14" s="7" t="s">
        <v>11</v>
      </c>
      <c r="T14" s="6" t="s">
        <v>12</v>
      </c>
      <c r="U14" s="7" t="s">
        <v>20</v>
      </c>
      <c r="V14" s="7" t="s">
        <v>21</v>
      </c>
      <c r="W14" s="7" t="s">
        <v>13</v>
      </c>
      <c r="X14" s="7" t="s">
        <v>14</v>
      </c>
      <c r="Y14" s="7" t="s">
        <v>15</v>
      </c>
      <c r="Z14" s="7" t="s">
        <v>16</v>
      </c>
      <c r="AA14" s="7" t="s">
        <v>17</v>
      </c>
      <c r="AB14" s="7" t="s">
        <v>18</v>
      </c>
      <c r="AC14" s="7" t="s">
        <v>22</v>
      </c>
    </row>
    <row r="15" spans="1:29" x14ac:dyDescent="0.25">
      <c r="A15" s="35"/>
      <c r="B15" s="35"/>
      <c r="C15" s="35"/>
      <c r="D15" s="35"/>
      <c r="E15" s="35"/>
      <c r="G15" s="15" t="s">
        <v>44</v>
      </c>
      <c r="H15" s="16">
        <v>2</v>
      </c>
      <c r="I15" s="17" t="s">
        <v>45</v>
      </c>
      <c r="J15" s="16"/>
      <c r="K15" s="16">
        <v>1</v>
      </c>
      <c r="L15" s="16">
        <v>2</v>
      </c>
      <c r="M15" s="16"/>
      <c r="N15" s="16"/>
      <c r="O15" s="16"/>
      <c r="P15" s="16"/>
      <c r="Q15" s="17"/>
      <c r="R15" s="36" t="s">
        <v>46</v>
      </c>
      <c r="S15">
        <f>MAX(U15:AB15)</f>
        <v>4</v>
      </c>
      <c r="T15" s="36" t="s">
        <v>47</v>
      </c>
      <c r="U15" s="37"/>
      <c r="V15" s="37"/>
      <c r="W15" s="37">
        <v>4</v>
      </c>
      <c r="X15" s="37">
        <v>4</v>
      </c>
      <c r="Y15" s="37">
        <v>1</v>
      </c>
      <c r="Z15" s="37">
        <v>1</v>
      </c>
      <c r="AA15" s="37">
        <v>1</v>
      </c>
      <c r="AB15" s="37"/>
      <c r="AC15" s="18">
        <f t="shared" ref="AC15:AC22" si="3">(U15/2)+(V15/2)+Y15+Z15+AA15</f>
        <v>3</v>
      </c>
    </row>
    <row r="16" spans="1:29" x14ac:dyDescent="0.25">
      <c r="G16" s="19"/>
      <c r="H16" s="20">
        <v>0</v>
      </c>
      <c r="I16" s="27" t="s">
        <v>48</v>
      </c>
      <c r="J16" s="27"/>
      <c r="K16" s="27">
        <v>1</v>
      </c>
      <c r="L16" s="27">
        <v>1</v>
      </c>
      <c r="M16" s="20"/>
      <c r="N16" s="20"/>
      <c r="O16" s="20"/>
      <c r="P16" s="20"/>
      <c r="Q16" s="21"/>
      <c r="S16">
        <f>MAX(U16:AB16)</f>
        <v>0</v>
      </c>
      <c r="AC16" s="22">
        <f t="shared" si="3"/>
        <v>0</v>
      </c>
    </row>
    <row r="17" spans="1:29" x14ac:dyDescent="0.25">
      <c r="A17" t="s">
        <v>49</v>
      </c>
      <c r="G17" s="19"/>
      <c r="H17" s="20">
        <f>J17+M17+N17+O17+P17</f>
        <v>0</v>
      </c>
      <c r="I17" s="27" t="s">
        <v>50</v>
      </c>
      <c r="J17" s="27"/>
      <c r="K17" s="27">
        <v>2</v>
      </c>
      <c r="L17" s="27">
        <v>2</v>
      </c>
      <c r="M17"/>
      <c r="N17"/>
      <c r="O17"/>
      <c r="P17"/>
      <c r="Q17" s="21"/>
      <c r="R17" s="38" t="s">
        <v>51</v>
      </c>
      <c r="S17">
        <f>MAX(U17:AB17)</f>
        <v>3</v>
      </c>
      <c r="T17" s="38" t="s">
        <v>52</v>
      </c>
      <c r="U17" s="39"/>
      <c r="V17" s="39"/>
      <c r="W17" s="39">
        <v>3</v>
      </c>
      <c r="X17" s="39">
        <v>3</v>
      </c>
      <c r="Y17" s="39">
        <v>1</v>
      </c>
      <c r="Z17" s="39">
        <v>1</v>
      </c>
      <c r="AA17" s="39"/>
      <c r="AB17" s="39"/>
      <c r="AC17" s="22">
        <f t="shared" si="3"/>
        <v>2</v>
      </c>
    </row>
    <row r="18" spans="1:29" x14ac:dyDescent="0.25">
      <c r="D18" s="30"/>
      <c r="G18" s="19"/>
      <c r="H18" s="20">
        <v>3</v>
      </c>
      <c r="I18" s="21" t="s">
        <v>53</v>
      </c>
      <c r="J18" s="20">
        <v>1</v>
      </c>
      <c r="K18" s="20">
        <v>3</v>
      </c>
      <c r="L18" s="20">
        <v>3</v>
      </c>
      <c r="M18" s="20"/>
      <c r="N18" s="20"/>
      <c r="O18" s="20"/>
      <c r="P18" s="20"/>
      <c r="Q18" s="21"/>
      <c r="R18" s="38"/>
      <c r="S18">
        <f>MAX(U18:AB18)</f>
        <v>1</v>
      </c>
      <c r="T18" s="40" t="s">
        <v>54</v>
      </c>
      <c r="U18" s="39"/>
      <c r="V18" s="39"/>
      <c r="W18" s="39">
        <v>1</v>
      </c>
      <c r="X18" s="39">
        <v>1</v>
      </c>
      <c r="Y18" s="39"/>
      <c r="Z18" s="39"/>
      <c r="AA18" s="39"/>
      <c r="AB18" s="39"/>
      <c r="AC18" s="22">
        <f t="shared" si="3"/>
        <v>0</v>
      </c>
    </row>
    <row r="19" spans="1:29" x14ac:dyDescent="0.25">
      <c r="C19" t="s">
        <v>55</v>
      </c>
      <c r="D19" s="30">
        <f>M6</f>
        <v>0</v>
      </c>
      <c r="G19" s="19"/>
      <c r="H19" s="20">
        <v>1</v>
      </c>
      <c r="I19" s="41" t="s">
        <v>56</v>
      </c>
      <c r="J19" s="20"/>
      <c r="K19" s="20">
        <v>1</v>
      </c>
      <c r="L19" s="20">
        <v>1</v>
      </c>
      <c r="M19" s="20"/>
      <c r="N19" s="20"/>
      <c r="O19" s="20"/>
      <c r="P19" s="20"/>
      <c r="Q19" s="21"/>
      <c r="AC19" s="22">
        <f t="shared" si="3"/>
        <v>0</v>
      </c>
    </row>
    <row r="20" spans="1:29" x14ac:dyDescent="0.25">
      <c r="C20" t="s">
        <v>57</v>
      </c>
      <c r="D20" s="30">
        <f>J6/2</f>
        <v>1</v>
      </c>
      <c r="G20" s="19"/>
      <c r="H20" s="20">
        <v>0</v>
      </c>
      <c r="I20" s="21"/>
      <c r="J20" s="20"/>
      <c r="K20" s="20"/>
      <c r="L20" s="20"/>
      <c r="M20" s="20"/>
      <c r="N20" s="20"/>
      <c r="O20" s="20"/>
      <c r="P20"/>
      <c r="AC20" s="22">
        <f t="shared" si="3"/>
        <v>0</v>
      </c>
    </row>
    <row r="21" spans="1:29" x14ac:dyDescent="0.25">
      <c r="C21" t="s">
        <v>58</v>
      </c>
      <c r="D21" s="30">
        <f>(U6+J6)/5</f>
        <v>13</v>
      </c>
      <c r="G21" s="19"/>
      <c r="H21" s="20">
        <v>3</v>
      </c>
      <c r="I21" s="42" t="s">
        <v>59</v>
      </c>
      <c r="J21" s="20"/>
      <c r="K21" s="43">
        <v>1</v>
      </c>
      <c r="L21" s="43">
        <v>2</v>
      </c>
      <c r="M21" s="43"/>
      <c r="N21" s="43"/>
      <c r="O21" s="43"/>
      <c r="P21" s="43">
        <v>3</v>
      </c>
      <c r="Q21" s="21"/>
      <c r="S21"/>
      <c r="U21"/>
      <c r="V21"/>
      <c r="AC21" s="22">
        <f>(U21/2)+(V21/2)+M21+N21+O21</f>
        <v>0</v>
      </c>
    </row>
    <row r="22" spans="1:29" x14ac:dyDescent="0.25">
      <c r="D22" s="30"/>
      <c r="G22" s="19"/>
      <c r="H22" s="20">
        <v>0</v>
      </c>
      <c r="I22" s="21"/>
      <c r="J22" s="20"/>
      <c r="K22" s="20"/>
      <c r="L22" s="20"/>
      <c r="M22" s="20"/>
      <c r="N22" s="20"/>
      <c r="O22" s="20"/>
      <c r="P22" s="20"/>
      <c r="Q22" s="21"/>
      <c r="R22" s="21"/>
      <c r="S22" s="20">
        <f>U22+Y22+Z22+AA22+AB22</f>
        <v>0</v>
      </c>
      <c r="T22" s="21"/>
      <c r="U22" s="20"/>
      <c r="V22" s="20"/>
      <c r="W22" s="20"/>
      <c r="X22" s="20"/>
      <c r="Y22" s="20"/>
      <c r="Z22" s="20"/>
      <c r="AA22" s="20"/>
      <c r="AB22" s="20"/>
      <c r="AC22" s="22">
        <f t="shared" si="3"/>
        <v>0</v>
      </c>
    </row>
    <row r="23" spans="1:29" ht="15.75" thickBot="1" x14ac:dyDescent="0.3">
      <c r="B23">
        <v>3</v>
      </c>
      <c r="C23" t="s">
        <v>60</v>
      </c>
      <c r="D23" s="30">
        <v>0</v>
      </c>
      <c r="G23" s="44" t="s">
        <v>61</v>
      </c>
      <c r="H23" s="45">
        <f>SUM(H15:H21)+SUM(S15:S22)</f>
        <v>17</v>
      </c>
      <c r="I23" s="46">
        <f>H23</f>
        <v>17</v>
      </c>
      <c r="J23" s="45"/>
      <c r="K23" s="45"/>
      <c r="L23" s="45"/>
      <c r="M23" s="45"/>
      <c r="N23" s="45"/>
      <c r="O23" s="45"/>
      <c r="P23" s="45"/>
      <c r="Q23" s="46"/>
      <c r="R23" s="46"/>
      <c r="S23" s="45"/>
      <c r="T23" s="46"/>
      <c r="U23" s="45"/>
      <c r="V23" s="45"/>
      <c r="W23" s="45"/>
      <c r="X23" s="45"/>
      <c r="Y23" s="45"/>
      <c r="Z23" s="45"/>
      <c r="AA23" s="45"/>
      <c r="AB23" s="45"/>
      <c r="AC23" s="47"/>
    </row>
    <row r="24" spans="1:29" ht="15.75" thickBot="1" x14ac:dyDescent="0.3">
      <c r="B24">
        <v>0</v>
      </c>
      <c r="C24" t="s">
        <v>62</v>
      </c>
      <c r="D24" s="30">
        <f>INT(B24/3)</f>
        <v>0</v>
      </c>
      <c r="G24" s="6" t="s">
        <v>10</v>
      </c>
      <c r="H24" s="7" t="s">
        <v>11</v>
      </c>
      <c r="I24" s="6" t="s">
        <v>12</v>
      </c>
      <c r="J24" s="9" t="s">
        <v>6</v>
      </c>
      <c r="K24" s="9" t="s">
        <v>13</v>
      </c>
      <c r="L24" s="9" t="s">
        <v>14</v>
      </c>
      <c r="M24" s="9" t="s">
        <v>15</v>
      </c>
      <c r="N24" s="9" t="s">
        <v>16</v>
      </c>
      <c r="O24" s="9" t="s">
        <v>17</v>
      </c>
      <c r="P24" s="9" t="s">
        <v>18</v>
      </c>
      <c r="R24" s="6" t="s">
        <v>19</v>
      </c>
      <c r="S24" s="7" t="s">
        <v>11</v>
      </c>
      <c r="T24" s="6" t="s">
        <v>12</v>
      </c>
      <c r="U24" s="7" t="s">
        <v>20</v>
      </c>
      <c r="V24" s="7" t="s">
        <v>21</v>
      </c>
      <c r="W24" s="7" t="s">
        <v>13</v>
      </c>
      <c r="X24" s="7" t="s">
        <v>14</v>
      </c>
      <c r="Y24" s="7" t="s">
        <v>15</v>
      </c>
      <c r="Z24" s="7" t="s">
        <v>16</v>
      </c>
      <c r="AA24" s="7" t="s">
        <v>17</v>
      </c>
      <c r="AB24" s="7" t="s">
        <v>18</v>
      </c>
      <c r="AC24" s="7" t="s">
        <v>22</v>
      </c>
    </row>
    <row r="25" spans="1:29" x14ac:dyDescent="0.25">
      <c r="B25">
        <v>0</v>
      </c>
      <c r="C25" t="s">
        <v>63</v>
      </c>
      <c r="D25" s="30">
        <f>B25</f>
        <v>0</v>
      </c>
      <c r="G25" s="15" t="s">
        <v>64</v>
      </c>
      <c r="H25" s="16">
        <v>2</v>
      </c>
      <c r="I25" s="17" t="s">
        <v>65</v>
      </c>
      <c r="J25" s="16"/>
      <c r="K25" s="16">
        <v>1</v>
      </c>
      <c r="L25" s="16">
        <v>2</v>
      </c>
      <c r="M25" s="16"/>
      <c r="N25" s="16"/>
      <c r="O25" s="16"/>
      <c r="P25" s="16"/>
      <c r="Q25" s="17"/>
      <c r="R25" s="48" t="s">
        <v>66</v>
      </c>
      <c r="S25" s="49">
        <v>0</v>
      </c>
      <c r="T25" s="48" t="s">
        <v>67</v>
      </c>
      <c r="U25" s="50">
        <v>3</v>
      </c>
      <c r="V25" s="50"/>
      <c r="W25" s="50">
        <v>3</v>
      </c>
      <c r="X25" s="50">
        <v>3</v>
      </c>
      <c r="Y25" s="50"/>
      <c r="Z25" s="50"/>
      <c r="AA25" s="50"/>
      <c r="AB25" s="50"/>
      <c r="AC25" s="18">
        <f t="shared" ref="AC25:AC45" si="4">(U25/2)+(V25/2)+Y25+Z25+AA25</f>
        <v>1.5</v>
      </c>
    </row>
    <row r="26" spans="1:29" x14ac:dyDescent="0.25">
      <c r="G26" s="19"/>
      <c r="H26" s="20"/>
      <c r="I26" s="21"/>
      <c r="J26" s="20"/>
      <c r="K26" s="20"/>
      <c r="L26" s="20"/>
      <c r="M26" s="20"/>
      <c r="N26" s="20"/>
      <c r="O26" s="20"/>
      <c r="P26" s="20"/>
      <c r="Q26" s="21"/>
      <c r="R26" s="51" t="s">
        <v>68</v>
      </c>
      <c r="S26" s="51"/>
      <c r="T26" s="51"/>
      <c r="U26" s="52">
        <v>1</v>
      </c>
      <c r="V26" s="52"/>
      <c r="W26" s="52">
        <v>1</v>
      </c>
      <c r="X26" s="52">
        <v>1</v>
      </c>
      <c r="Y26" s="52"/>
      <c r="Z26" s="52"/>
      <c r="AA26" s="52"/>
      <c r="AB26" s="52"/>
      <c r="AC26" s="22"/>
    </row>
    <row r="27" spans="1:29" ht="15.75" thickBot="1" x14ac:dyDescent="0.3">
      <c r="C27" s="53" t="s">
        <v>43</v>
      </c>
      <c r="D27" s="53">
        <f>SUM(D18:D25)</f>
        <v>14</v>
      </c>
      <c r="G27" s="19" t="s">
        <v>64</v>
      </c>
      <c r="H27" s="20">
        <v>2</v>
      </c>
      <c r="I27" s="21" t="s">
        <v>69</v>
      </c>
      <c r="J27" s="20"/>
      <c r="K27" s="20">
        <v>2</v>
      </c>
      <c r="L27" s="20">
        <v>2</v>
      </c>
      <c r="M27" s="20"/>
      <c r="N27" s="20"/>
      <c r="O27" s="20"/>
      <c r="P27" s="20"/>
      <c r="Q27" s="21"/>
      <c r="R27" s="54" t="s">
        <v>66</v>
      </c>
      <c r="S27" s="20">
        <v>2</v>
      </c>
      <c r="T27" s="55" t="s">
        <v>70</v>
      </c>
      <c r="U27" s="52">
        <v>2</v>
      </c>
      <c r="V27" s="52"/>
      <c r="W27" s="52"/>
      <c r="X27" s="52"/>
      <c r="Y27" s="52"/>
      <c r="Z27" s="52"/>
      <c r="AA27" s="52"/>
      <c r="AB27" s="52"/>
      <c r="AC27" s="22">
        <f t="shared" si="4"/>
        <v>1</v>
      </c>
    </row>
    <row r="28" spans="1:29" ht="15.75" thickTop="1" x14ac:dyDescent="0.25">
      <c r="G28" s="19" t="s">
        <v>64</v>
      </c>
      <c r="H28" s="20">
        <f>J28+M28+N28+O28+P28</f>
        <v>0</v>
      </c>
      <c r="I28" s="27" t="s">
        <v>48</v>
      </c>
      <c r="J28" s="27"/>
      <c r="K28" s="27">
        <v>1</v>
      </c>
      <c r="L28" s="27">
        <v>1</v>
      </c>
      <c r="M28" s="20"/>
      <c r="N28" s="20"/>
      <c r="O28" s="20"/>
      <c r="P28" s="20"/>
      <c r="Q28" s="21"/>
      <c r="R28" s="54" t="s">
        <v>66</v>
      </c>
      <c r="S28" s="20">
        <f>U28+Y28+Z28+AA28+AB28</f>
        <v>0</v>
      </c>
      <c r="T28" s="54" t="s">
        <v>71</v>
      </c>
      <c r="U28" s="52">
        <v>0</v>
      </c>
      <c r="V28" s="52">
        <v>1</v>
      </c>
      <c r="W28" s="52"/>
      <c r="X28" s="52"/>
      <c r="Y28" s="52"/>
      <c r="Z28" s="52"/>
      <c r="AA28" s="52"/>
      <c r="AB28" s="52"/>
      <c r="AC28" s="22">
        <f t="shared" si="4"/>
        <v>0.5</v>
      </c>
    </row>
    <row r="29" spans="1:29" x14ac:dyDescent="0.25">
      <c r="A29" t="s">
        <v>72</v>
      </c>
      <c r="G29" s="19" t="s">
        <v>64</v>
      </c>
      <c r="H29" s="20">
        <f>J29+M29+N29+O29+P29</f>
        <v>0</v>
      </c>
      <c r="I29" s="27" t="s">
        <v>50</v>
      </c>
      <c r="J29" s="27"/>
      <c r="K29" s="27">
        <v>2</v>
      </c>
      <c r="L29" s="27">
        <v>2</v>
      </c>
      <c r="M29" s="20"/>
      <c r="N29" s="20"/>
      <c r="O29" s="20"/>
      <c r="P29" s="20"/>
      <c r="Q29" s="21"/>
      <c r="R29" s="54" t="s">
        <v>66</v>
      </c>
      <c r="S29" s="20">
        <f>U29+Y29+Z29+AA29+AB29</f>
        <v>0</v>
      </c>
      <c r="T29" s="54" t="s">
        <v>73</v>
      </c>
      <c r="U29" s="52"/>
      <c r="V29" s="52">
        <v>2</v>
      </c>
      <c r="W29" s="52"/>
      <c r="X29" s="52"/>
      <c r="Y29" s="52"/>
      <c r="Z29" s="52"/>
      <c r="AA29" s="52"/>
      <c r="AB29" s="52"/>
      <c r="AC29" s="22">
        <f t="shared" si="4"/>
        <v>1</v>
      </c>
    </row>
    <row r="30" spans="1:29" x14ac:dyDescent="0.25">
      <c r="B30" t="s">
        <v>74</v>
      </c>
      <c r="C30" t="s">
        <v>75</v>
      </c>
      <c r="D30" s="30">
        <v>0</v>
      </c>
      <c r="G30" s="19"/>
      <c r="H30" s="20"/>
      <c r="I30" s="21"/>
      <c r="J30" s="20"/>
      <c r="K30" s="20"/>
      <c r="L30" s="20"/>
      <c r="M30" s="20"/>
      <c r="N30" s="20"/>
      <c r="O30" s="20"/>
      <c r="P30" s="20"/>
      <c r="Q30" s="21"/>
      <c r="R30" s="54" t="s">
        <v>66</v>
      </c>
      <c r="S30" s="20">
        <v>0</v>
      </c>
      <c r="T30" s="54" t="s">
        <v>76</v>
      </c>
      <c r="U30" s="52"/>
      <c r="V30" s="52">
        <v>3</v>
      </c>
      <c r="W30" s="52"/>
      <c r="X30" s="52"/>
      <c r="Y30" s="52"/>
      <c r="Z30" s="52"/>
      <c r="AA30" s="52"/>
      <c r="AB30" s="52"/>
      <c r="AC30" s="22">
        <f t="shared" si="4"/>
        <v>1.5</v>
      </c>
    </row>
    <row r="31" spans="1:29" x14ac:dyDescent="0.25">
      <c r="C31" t="s">
        <v>77</v>
      </c>
      <c r="D31" s="30">
        <v>0</v>
      </c>
      <c r="G31" s="19"/>
      <c r="H31" s="20">
        <f t="shared" ref="H31:H37" si="5">J31+M31+N31+O31+P31</f>
        <v>0</v>
      </c>
      <c r="I31" s="21"/>
      <c r="J31" s="20"/>
      <c r="K31" s="20"/>
      <c r="L31" s="20"/>
      <c r="M31" s="20"/>
      <c r="N31" s="20"/>
      <c r="O31" s="20"/>
      <c r="P31" s="20"/>
      <c r="Q31" s="21"/>
      <c r="R31" s="54" t="s">
        <v>66</v>
      </c>
      <c r="S31" s="20">
        <f>U31+Y31+Z31+AA31+AB31</f>
        <v>2</v>
      </c>
      <c r="T31" s="54" t="s">
        <v>78</v>
      </c>
      <c r="U31" s="52">
        <v>2</v>
      </c>
      <c r="V31" s="52"/>
      <c r="W31" s="52"/>
      <c r="X31" s="52"/>
      <c r="Y31" s="52"/>
      <c r="Z31" s="52"/>
      <c r="AA31" s="52"/>
      <c r="AB31" s="52"/>
      <c r="AC31" s="22">
        <f t="shared" si="4"/>
        <v>1</v>
      </c>
    </row>
    <row r="32" spans="1:29" x14ac:dyDescent="0.25">
      <c r="C32" t="s">
        <v>79</v>
      </c>
      <c r="D32" s="30">
        <v>1</v>
      </c>
      <c r="G32" s="19"/>
      <c r="H32" s="20">
        <f t="shared" si="5"/>
        <v>0</v>
      </c>
      <c r="I32" s="21"/>
      <c r="J32" s="20"/>
      <c r="K32" s="20"/>
      <c r="L32" s="20"/>
      <c r="M32" s="20"/>
      <c r="N32" s="20"/>
      <c r="O32" s="20"/>
      <c r="P32" s="20"/>
      <c r="Q32" s="21"/>
      <c r="R32" s="21"/>
      <c r="S32" s="20"/>
      <c r="T32" s="21"/>
      <c r="U32" s="20"/>
      <c r="V32" s="20"/>
      <c r="W32" s="20"/>
      <c r="X32" s="20"/>
      <c r="Y32" s="20"/>
      <c r="Z32" s="20"/>
      <c r="AA32" s="20"/>
      <c r="AB32" s="20"/>
      <c r="AC32" s="22">
        <f t="shared" si="4"/>
        <v>0</v>
      </c>
    </row>
    <row r="33" spans="2:29" x14ac:dyDescent="0.25">
      <c r="C33" t="s">
        <v>80</v>
      </c>
      <c r="D33" s="30">
        <v>7</v>
      </c>
      <c r="G33" s="19"/>
      <c r="H33" s="20">
        <f t="shared" si="5"/>
        <v>0</v>
      </c>
      <c r="I33" s="21"/>
      <c r="J33" s="20"/>
      <c r="K33" s="20"/>
      <c r="L33" s="20"/>
      <c r="M33" s="20"/>
      <c r="N33" s="20"/>
      <c r="O33" s="20"/>
      <c r="P33" s="20"/>
      <c r="Q33" s="21"/>
      <c r="R33" s="56" t="s">
        <v>81</v>
      </c>
      <c r="S33" s="20">
        <f>U33+Y33+Z33+AA33+AB33</f>
        <v>2</v>
      </c>
      <c r="T33" s="56" t="s">
        <v>82</v>
      </c>
      <c r="U33" s="57">
        <v>2</v>
      </c>
      <c r="V33" s="57"/>
      <c r="W33" s="57"/>
      <c r="X33" s="57"/>
      <c r="Y33" s="57"/>
      <c r="Z33" s="57"/>
      <c r="AA33" s="57"/>
      <c r="AB33" s="57"/>
      <c r="AC33" s="22">
        <f t="shared" si="4"/>
        <v>1</v>
      </c>
    </row>
    <row r="34" spans="2:29" ht="15.75" thickBot="1" x14ac:dyDescent="0.3">
      <c r="C34" s="53" t="s">
        <v>83</v>
      </c>
      <c r="D34" s="53">
        <f>SUM(D30:D33)</f>
        <v>8</v>
      </c>
      <c r="G34" s="19"/>
      <c r="H34" s="20">
        <f t="shared" si="5"/>
        <v>0</v>
      </c>
      <c r="I34" s="21"/>
      <c r="J34" s="20"/>
      <c r="K34" s="20"/>
      <c r="L34" s="20"/>
      <c r="M34" s="20"/>
      <c r="N34" s="20"/>
      <c r="O34" s="20"/>
      <c r="P34" s="20"/>
      <c r="Q34" s="21"/>
      <c r="R34" s="56" t="s">
        <v>81</v>
      </c>
      <c r="S34" s="20">
        <v>2</v>
      </c>
      <c r="T34" s="56" t="s">
        <v>84</v>
      </c>
      <c r="U34" s="57">
        <v>2</v>
      </c>
      <c r="V34" s="57"/>
      <c r="W34" s="57"/>
      <c r="X34" s="57"/>
      <c r="Y34" s="57">
        <v>1</v>
      </c>
      <c r="Z34" s="57"/>
      <c r="AA34" s="57"/>
      <c r="AB34" s="57"/>
      <c r="AC34" s="22">
        <f t="shared" si="4"/>
        <v>2</v>
      </c>
    </row>
    <row r="35" spans="2:29" ht="15.75" thickTop="1" x14ac:dyDescent="0.25">
      <c r="B35" t="s">
        <v>85</v>
      </c>
      <c r="G35" s="19"/>
      <c r="H35" s="20">
        <f t="shared" si="5"/>
        <v>0</v>
      </c>
      <c r="I35" s="21"/>
      <c r="J35" s="20"/>
      <c r="K35" s="20"/>
      <c r="L35" s="20"/>
      <c r="M35" s="21"/>
      <c r="N35" s="21"/>
      <c r="O35" s="21"/>
      <c r="P35" s="20"/>
      <c r="Q35" s="21"/>
      <c r="R35" s="58" t="s">
        <v>86</v>
      </c>
      <c r="S35" s="59">
        <v>2</v>
      </c>
      <c r="T35" s="58" t="s">
        <v>87</v>
      </c>
      <c r="U35" s="59">
        <v>2</v>
      </c>
      <c r="V35" s="59"/>
      <c r="W35" s="59"/>
      <c r="X35" s="59"/>
      <c r="Y35" s="59">
        <v>1</v>
      </c>
      <c r="Z35" s="59"/>
      <c r="AA35" s="59"/>
      <c r="AB35" s="59"/>
      <c r="AC35" s="22">
        <f t="shared" si="4"/>
        <v>2</v>
      </c>
    </row>
    <row r="36" spans="2:29" x14ac:dyDescent="0.25">
      <c r="B36" t="s">
        <v>88</v>
      </c>
      <c r="C36" t="s">
        <v>89</v>
      </c>
      <c r="D36" s="60">
        <v>3</v>
      </c>
      <c r="G36" s="19"/>
      <c r="H36" s="20">
        <f t="shared" si="5"/>
        <v>0</v>
      </c>
      <c r="I36" s="21"/>
      <c r="J36" s="20"/>
      <c r="K36" s="20"/>
      <c r="L36" s="20"/>
      <c r="M36" s="21"/>
      <c r="N36" s="21"/>
      <c r="O36" s="21"/>
      <c r="P36" s="20"/>
      <c r="Q36" s="21"/>
      <c r="R36" s="21"/>
      <c r="S36" s="20"/>
      <c r="T36" s="21"/>
      <c r="U36" s="20"/>
      <c r="V36" s="20"/>
      <c r="W36" s="20"/>
      <c r="X36" s="20"/>
      <c r="Y36" s="20"/>
      <c r="Z36" s="20"/>
      <c r="AA36" s="20"/>
      <c r="AB36" s="20"/>
      <c r="AC36" s="22">
        <f t="shared" si="4"/>
        <v>0</v>
      </c>
    </row>
    <row r="37" spans="2:29" x14ac:dyDescent="0.25">
      <c r="C37" t="s">
        <v>90</v>
      </c>
      <c r="D37" s="30">
        <f>INT((D13-10)/5)</f>
        <v>6</v>
      </c>
      <c r="G37" s="19"/>
      <c r="H37" s="20">
        <f t="shared" si="5"/>
        <v>0</v>
      </c>
      <c r="I37" s="21"/>
      <c r="J37" s="20"/>
      <c r="K37" s="20"/>
      <c r="L37" s="20"/>
      <c r="M37" s="21"/>
      <c r="N37" s="21"/>
      <c r="O37" s="21"/>
      <c r="P37" s="20"/>
      <c r="Q37" s="21"/>
      <c r="R37" s="21" t="s">
        <v>91</v>
      </c>
      <c r="S37" s="20">
        <f>U37+Y36+Z36+AA36+AB36</f>
        <v>1</v>
      </c>
      <c r="T37" s="21" t="s">
        <v>92</v>
      </c>
      <c r="U37" s="20">
        <v>1</v>
      </c>
      <c r="V37" s="20"/>
      <c r="W37" s="20"/>
      <c r="X37" s="20"/>
      <c r="Y37" s="20"/>
      <c r="Z37" s="20"/>
      <c r="AA37" s="20"/>
      <c r="AB37" s="20"/>
      <c r="AC37" s="22">
        <f t="shared" si="4"/>
        <v>0.5</v>
      </c>
    </row>
    <row r="38" spans="2:29" ht="15.75" thickBot="1" x14ac:dyDescent="0.3">
      <c r="C38" s="53" t="s">
        <v>43</v>
      </c>
      <c r="D38" s="53">
        <f>D34-(D36+D37)</f>
        <v>-1</v>
      </c>
      <c r="G38" s="19"/>
      <c r="H38" s="20">
        <v>0</v>
      </c>
      <c r="I38" s="21"/>
      <c r="J38" s="20"/>
      <c r="K38" s="20"/>
      <c r="L38" s="20"/>
      <c r="M38" s="21"/>
      <c r="N38" s="21"/>
      <c r="O38" s="21"/>
      <c r="P38" s="20"/>
      <c r="Q38" s="21"/>
      <c r="R38" s="21"/>
      <c r="S38" s="20"/>
      <c r="T38" s="21"/>
      <c r="U38" s="20"/>
      <c r="V38" s="20"/>
      <c r="W38" s="20"/>
      <c r="X38" s="20"/>
      <c r="Y38" s="20"/>
      <c r="Z38" s="20"/>
      <c r="AA38" s="20"/>
      <c r="AB38" s="20"/>
      <c r="AC38" s="22">
        <f t="shared" si="4"/>
        <v>0</v>
      </c>
    </row>
    <row r="39" spans="2:29" ht="15.75" thickTop="1" x14ac:dyDescent="0.25">
      <c r="C39" t="s">
        <v>93</v>
      </c>
      <c r="D39">
        <f>IF(D38&lt;0,0,D38)</f>
        <v>0</v>
      </c>
      <c r="G39" s="19"/>
      <c r="H39" s="20">
        <v>0</v>
      </c>
      <c r="I39" s="21"/>
      <c r="J39" s="20"/>
      <c r="K39" s="20"/>
      <c r="L39" s="20"/>
      <c r="M39" s="21"/>
      <c r="N39" s="21"/>
      <c r="O39" s="21"/>
      <c r="P39" s="20"/>
      <c r="Q39" s="21"/>
      <c r="R39" s="21" t="s">
        <v>94</v>
      </c>
      <c r="S39" s="20">
        <f>U39+Y32+Z32+AA32+AB32</f>
        <v>2</v>
      </c>
      <c r="T39" s="21" t="s">
        <v>95</v>
      </c>
      <c r="U39" s="20">
        <v>2</v>
      </c>
      <c r="V39" s="20"/>
      <c r="W39" s="20"/>
      <c r="X39" s="20"/>
      <c r="Y39" s="20"/>
      <c r="Z39" s="20"/>
      <c r="AA39" s="20"/>
      <c r="AB39" s="20"/>
      <c r="AC39" s="22">
        <f t="shared" si="4"/>
        <v>1</v>
      </c>
    </row>
    <row r="40" spans="2:29" x14ac:dyDescent="0.25">
      <c r="G40" s="19"/>
      <c r="H40" s="20">
        <f>J40+M40+N40+O40+P40</f>
        <v>0</v>
      </c>
      <c r="I40" s="21"/>
      <c r="J40" s="20"/>
      <c r="K40" s="20"/>
      <c r="L40" s="20"/>
      <c r="M40" s="21"/>
      <c r="N40" s="21"/>
      <c r="O40" s="21"/>
      <c r="P40" s="20"/>
      <c r="Q40" s="21"/>
      <c r="R40" s="21"/>
      <c r="S40" s="20">
        <f>U40+Y40+Z40+AA40+AB40</f>
        <v>0</v>
      </c>
      <c r="T40" s="21"/>
      <c r="U40" s="20"/>
      <c r="V40" s="20"/>
      <c r="W40" s="20"/>
      <c r="X40" s="20"/>
      <c r="Y40" s="20"/>
      <c r="Z40" s="20"/>
      <c r="AA40" s="20"/>
      <c r="AB40" s="20"/>
      <c r="AC40" s="22">
        <f t="shared" si="4"/>
        <v>0</v>
      </c>
    </row>
    <row r="41" spans="2:29" x14ac:dyDescent="0.25">
      <c r="G41" s="19"/>
      <c r="H41" s="20"/>
      <c r="I41" s="21"/>
      <c r="J41" s="20"/>
      <c r="K41" s="20"/>
      <c r="L41" s="20"/>
      <c r="M41" s="21"/>
      <c r="N41" s="21"/>
      <c r="O41" s="21"/>
      <c r="P41" s="20"/>
      <c r="Q41" s="21"/>
      <c r="R41" s="61" t="s">
        <v>96</v>
      </c>
      <c r="S41" s="61">
        <v>0</v>
      </c>
      <c r="T41" s="61" t="s">
        <v>97</v>
      </c>
      <c r="U41" s="62">
        <v>0</v>
      </c>
      <c r="V41" s="62"/>
      <c r="W41" s="62">
        <v>0</v>
      </c>
      <c r="X41" s="62">
        <v>0</v>
      </c>
      <c r="Y41" s="62"/>
      <c r="Z41" s="62"/>
      <c r="AA41" s="62"/>
      <c r="AB41" s="62"/>
      <c r="AC41" s="63">
        <f t="shared" si="4"/>
        <v>0</v>
      </c>
    </row>
    <row r="42" spans="2:29" ht="15.75" thickBot="1" x14ac:dyDescent="0.3">
      <c r="C42" s="64" t="s">
        <v>22</v>
      </c>
      <c r="D42" s="64">
        <f>D27-D39</f>
        <v>14</v>
      </c>
      <c r="G42" s="19"/>
      <c r="H42" s="20"/>
      <c r="I42" s="21"/>
      <c r="J42" s="20"/>
      <c r="K42" s="20"/>
      <c r="L42" s="20"/>
      <c r="M42" s="21"/>
      <c r="N42" s="21"/>
      <c r="O42" s="21"/>
      <c r="P42" s="20"/>
      <c r="Q42" s="21"/>
      <c r="R42" s="65" t="s">
        <v>98</v>
      </c>
      <c r="S42" s="65"/>
      <c r="T42" s="65"/>
      <c r="U42" s="62">
        <v>1</v>
      </c>
      <c r="V42" s="62"/>
      <c r="W42" s="62">
        <v>1</v>
      </c>
      <c r="X42" s="62">
        <v>1</v>
      </c>
      <c r="Y42" s="62"/>
      <c r="Z42" s="62"/>
      <c r="AA42" s="62"/>
      <c r="AB42" s="62"/>
      <c r="AC42" s="63">
        <f t="shared" si="4"/>
        <v>0.5</v>
      </c>
    </row>
    <row r="43" spans="2:29" ht="15.75" thickTop="1" x14ac:dyDescent="0.25">
      <c r="G43" s="19"/>
      <c r="H43" s="20"/>
      <c r="I43" s="21"/>
      <c r="J43" s="20"/>
      <c r="K43" s="20"/>
      <c r="L43" s="20"/>
      <c r="M43" s="21"/>
      <c r="N43" s="21"/>
      <c r="O43" s="21"/>
      <c r="P43" s="20"/>
      <c r="Q43" s="21"/>
      <c r="R43" s="65" t="s">
        <v>99</v>
      </c>
      <c r="S43" s="62">
        <v>1</v>
      </c>
      <c r="T43" s="65" t="s">
        <v>100</v>
      </c>
      <c r="U43" s="62">
        <v>1</v>
      </c>
      <c r="V43" s="62"/>
      <c r="W43" s="62"/>
      <c r="X43" s="62"/>
      <c r="Y43" s="62"/>
      <c r="Z43" s="62"/>
      <c r="AA43" s="62"/>
      <c r="AB43" s="62"/>
      <c r="AC43" s="63">
        <f t="shared" si="4"/>
        <v>0.5</v>
      </c>
    </row>
    <row r="44" spans="2:29" x14ac:dyDescent="0.25">
      <c r="G44" s="19"/>
      <c r="H44" s="20">
        <f>J44+M44+N44+O44+P44</f>
        <v>0</v>
      </c>
      <c r="I44" s="21"/>
      <c r="J44" s="20"/>
      <c r="K44" s="20"/>
      <c r="L44" s="20"/>
      <c r="M44" s="20"/>
      <c r="N44" s="20"/>
      <c r="O44" s="20"/>
      <c r="P44" s="20"/>
      <c r="Q44" s="21"/>
      <c r="R44" s="65" t="s">
        <v>99</v>
      </c>
      <c r="S44" s="62">
        <f>U44+Y44+Z44+AA44+AB44</f>
        <v>1</v>
      </c>
      <c r="T44" s="65" t="s">
        <v>101</v>
      </c>
      <c r="U44" s="62">
        <v>1</v>
      </c>
      <c r="V44" s="62"/>
      <c r="W44" s="62"/>
      <c r="X44" s="62"/>
      <c r="Y44" s="62"/>
      <c r="Z44" s="62"/>
      <c r="AA44" s="62"/>
      <c r="AB44" s="62"/>
      <c r="AC44" s="63">
        <f t="shared" si="4"/>
        <v>0.5</v>
      </c>
    </row>
    <row r="45" spans="2:29" x14ac:dyDescent="0.25">
      <c r="G45" s="19"/>
      <c r="H45" s="20"/>
      <c r="I45" s="21"/>
      <c r="J45" s="20"/>
      <c r="K45" s="20"/>
      <c r="L45" s="20"/>
      <c r="M45" s="20"/>
      <c r="N45" s="20"/>
      <c r="O45" s="20"/>
      <c r="P45" s="20"/>
      <c r="Q45" s="21"/>
      <c r="R45" s="65" t="s">
        <v>99</v>
      </c>
      <c r="S45" s="62">
        <f>U45+Y45+Z45+AA45+AB45</f>
        <v>0</v>
      </c>
      <c r="T45" s="65" t="s">
        <v>102</v>
      </c>
      <c r="U45" s="62"/>
      <c r="V45" s="62">
        <v>2</v>
      </c>
      <c r="W45" s="62"/>
      <c r="X45" s="62"/>
      <c r="Y45" s="62"/>
      <c r="Z45" s="62"/>
      <c r="AA45" s="62"/>
      <c r="AB45" s="62"/>
      <c r="AC45" s="63">
        <f t="shared" si="4"/>
        <v>1</v>
      </c>
    </row>
    <row r="46" spans="2:29" ht="15.75" thickBot="1" x14ac:dyDescent="0.3">
      <c r="G46" s="44" t="s">
        <v>61</v>
      </c>
      <c r="H46" s="45">
        <f>SUM(H25:H44)+SUM(S25:S45)</f>
        <v>19</v>
      </c>
      <c r="I46" s="66">
        <f>H46</f>
        <v>19</v>
      </c>
      <c r="J46" s="67"/>
      <c r="K46" s="67"/>
      <c r="L46" s="67"/>
      <c r="M46" s="67"/>
      <c r="N46" s="67"/>
      <c r="O46" s="67"/>
      <c r="P46" s="67"/>
      <c r="Q46" s="66"/>
      <c r="R46" s="66"/>
      <c r="S46" s="67"/>
      <c r="T46" s="66"/>
      <c r="U46" s="67"/>
      <c r="V46" s="67"/>
      <c r="W46" s="67"/>
      <c r="X46" s="67"/>
      <c r="Y46" s="67"/>
      <c r="Z46" s="67"/>
      <c r="AA46" s="45"/>
      <c r="AB46" s="45"/>
      <c r="AC46" s="68"/>
    </row>
    <row r="47" spans="2:29" ht="15.75" thickBot="1" x14ac:dyDescent="0.3">
      <c r="G47" s="6" t="s">
        <v>10</v>
      </c>
      <c r="H47" s="7" t="s">
        <v>11</v>
      </c>
      <c r="I47" s="6" t="s">
        <v>12</v>
      </c>
      <c r="J47" s="9" t="s">
        <v>6</v>
      </c>
      <c r="K47" s="9" t="s">
        <v>13</v>
      </c>
      <c r="L47" s="9" t="s">
        <v>14</v>
      </c>
      <c r="M47" s="9" t="s">
        <v>15</v>
      </c>
      <c r="N47" s="9" t="s">
        <v>16</v>
      </c>
      <c r="O47" s="9" t="s">
        <v>17</v>
      </c>
      <c r="P47" s="9" t="s">
        <v>18</v>
      </c>
      <c r="R47" s="6" t="s">
        <v>19</v>
      </c>
      <c r="S47" s="7" t="s">
        <v>11</v>
      </c>
      <c r="T47" s="6" t="s">
        <v>12</v>
      </c>
      <c r="U47" s="7" t="s">
        <v>20</v>
      </c>
      <c r="V47" s="7" t="s">
        <v>21</v>
      </c>
      <c r="W47" s="7" t="s">
        <v>13</v>
      </c>
      <c r="X47" s="7" t="s">
        <v>14</v>
      </c>
      <c r="Y47" s="7" t="s">
        <v>15</v>
      </c>
      <c r="Z47" s="7" t="s">
        <v>16</v>
      </c>
      <c r="AA47" s="7" t="s">
        <v>17</v>
      </c>
      <c r="AB47" s="7" t="s">
        <v>18</v>
      </c>
      <c r="AC47" s="7" t="s">
        <v>22</v>
      </c>
    </row>
    <row r="48" spans="2:29" x14ac:dyDescent="0.25">
      <c r="G48" s="15" t="s">
        <v>103</v>
      </c>
      <c r="H48" s="16">
        <f>J48+M48+N48+O48+P48</f>
        <v>0</v>
      </c>
      <c r="I48" s="27" t="s">
        <v>48</v>
      </c>
      <c r="J48" s="27"/>
      <c r="K48" s="27">
        <v>1</v>
      </c>
      <c r="L48" s="27">
        <v>1</v>
      </c>
      <c r="M48" s="16"/>
      <c r="N48" s="16"/>
      <c r="O48" s="16"/>
      <c r="P48" s="16"/>
      <c r="Q48" s="17"/>
      <c r="R48" s="17" t="s">
        <v>104</v>
      </c>
      <c r="S48" s="16">
        <f>U48+Y48+Z48+AA48+AB48</f>
        <v>3</v>
      </c>
      <c r="T48" s="17" t="s">
        <v>105</v>
      </c>
      <c r="U48" s="16">
        <v>3</v>
      </c>
      <c r="V48" s="16"/>
      <c r="W48" s="16">
        <v>1</v>
      </c>
      <c r="X48" s="16"/>
      <c r="Y48" s="16"/>
      <c r="Z48" s="16"/>
      <c r="AA48" s="16"/>
      <c r="AB48" s="16"/>
      <c r="AC48" s="18">
        <f t="shared" ref="AC48:AC59" si="6">(U48/2)+(V48/2)+Y48+Z48+AA48</f>
        <v>1.5</v>
      </c>
    </row>
    <row r="49" spans="7:29" x14ac:dyDescent="0.25">
      <c r="G49" s="19"/>
      <c r="H49" s="20">
        <f>J49+M49+N49+O49+P49</f>
        <v>0</v>
      </c>
      <c r="I49" s="27" t="s">
        <v>50</v>
      </c>
      <c r="J49" s="27"/>
      <c r="K49" s="27">
        <v>2</v>
      </c>
      <c r="L49" s="27">
        <v>2</v>
      </c>
      <c r="M49" s="20"/>
      <c r="N49" s="20"/>
      <c r="O49" s="20"/>
      <c r="P49" s="20"/>
      <c r="Q49" s="21"/>
      <c r="R49" s="21" t="s">
        <v>106</v>
      </c>
      <c r="S49" s="20">
        <v>4</v>
      </c>
      <c r="T49" s="21" t="s">
        <v>107</v>
      </c>
      <c r="U49" s="20">
        <v>4</v>
      </c>
      <c r="V49" s="20"/>
      <c r="W49" s="20">
        <v>2</v>
      </c>
      <c r="X49" s="20">
        <v>1</v>
      </c>
      <c r="Y49" s="20"/>
      <c r="Z49" s="20"/>
      <c r="AA49" s="20"/>
      <c r="AB49" s="20"/>
      <c r="AC49" s="22">
        <f t="shared" si="6"/>
        <v>2</v>
      </c>
    </row>
    <row r="50" spans="7:29" x14ac:dyDescent="0.25">
      <c r="G50" s="19"/>
      <c r="H50" s="20"/>
      <c r="I50" s="21"/>
      <c r="J50" s="21"/>
      <c r="K50" s="21"/>
      <c r="L50" s="21"/>
      <c r="M50" s="21"/>
      <c r="N50" s="20"/>
      <c r="O50" s="20"/>
      <c r="P50" s="20"/>
      <c r="Q50" s="21"/>
      <c r="R50" s="21"/>
      <c r="S50" s="20"/>
      <c r="T50" s="21"/>
      <c r="U50" s="20"/>
      <c r="V50" s="20"/>
      <c r="W50" s="20"/>
      <c r="X50" s="20"/>
      <c r="Y50" s="20"/>
      <c r="Z50" s="20"/>
      <c r="AA50" s="20"/>
      <c r="AB50" s="20"/>
      <c r="AC50" s="22">
        <f t="shared" si="6"/>
        <v>0</v>
      </c>
    </row>
    <row r="51" spans="7:29" x14ac:dyDescent="0.25">
      <c r="G51" s="19"/>
      <c r="H51" s="20"/>
      <c r="I51" s="21"/>
      <c r="J51" s="21"/>
      <c r="K51" s="21"/>
      <c r="L51" s="21"/>
      <c r="M51" s="21"/>
      <c r="N51" s="20"/>
      <c r="O51" s="20"/>
      <c r="P51" s="20"/>
      <c r="Q51" s="21"/>
      <c r="R51" s="54" t="s">
        <v>66</v>
      </c>
      <c r="S51" s="20">
        <f>U51+Y51+Z51+AA51+AB51</f>
        <v>1</v>
      </c>
      <c r="T51" s="54" t="s">
        <v>108</v>
      </c>
      <c r="U51" s="52">
        <v>1</v>
      </c>
      <c r="V51" s="52"/>
      <c r="W51" s="52"/>
      <c r="X51" s="52"/>
      <c r="Y51" s="52"/>
      <c r="Z51" s="52"/>
      <c r="AA51" s="52"/>
      <c r="AB51" s="52"/>
      <c r="AC51" s="22">
        <f t="shared" si="6"/>
        <v>0.5</v>
      </c>
    </row>
    <row r="52" spans="7:29" x14ac:dyDescent="0.25">
      <c r="G52" s="19"/>
      <c r="H52" s="20">
        <f t="shared" ref="H52:H59" si="7">J52+M52+N52+O52+P52</f>
        <v>0</v>
      </c>
      <c r="I52" s="21"/>
      <c r="J52" s="20"/>
      <c r="K52" s="20"/>
      <c r="L52" s="20"/>
      <c r="M52" s="20"/>
      <c r="N52" s="20"/>
      <c r="O52" s="20"/>
      <c r="P52" s="20"/>
      <c r="Q52" s="21"/>
      <c r="R52" s="54" t="s">
        <v>109</v>
      </c>
      <c r="S52" s="20">
        <v>1</v>
      </c>
      <c r="T52" s="54" t="s">
        <v>110</v>
      </c>
      <c r="U52" s="52">
        <v>1</v>
      </c>
      <c r="V52" s="52"/>
      <c r="W52" s="52">
        <v>1</v>
      </c>
      <c r="X52" s="52">
        <v>1</v>
      </c>
      <c r="Y52" s="52"/>
      <c r="Z52" s="52"/>
      <c r="AA52" s="52"/>
      <c r="AB52" s="52">
        <v>1</v>
      </c>
      <c r="AC52" s="22">
        <f t="shared" si="6"/>
        <v>0.5</v>
      </c>
    </row>
    <row r="53" spans="7:29" x14ac:dyDescent="0.25">
      <c r="G53" s="19"/>
      <c r="H53" s="20">
        <f t="shared" si="7"/>
        <v>0</v>
      </c>
      <c r="I53" s="21"/>
      <c r="J53" s="20"/>
      <c r="K53" s="20"/>
      <c r="L53" s="20"/>
      <c r="M53" s="20"/>
      <c r="N53" s="20"/>
      <c r="O53" s="20"/>
      <c r="P53" s="20"/>
      <c r="Q53" s="21"/>
      <c r="R53" s="21"/>
      <c r="S53" s="20"/>
      <c r="T53" s="21"/>
      <c r="U53" s="20"/>
      <c r="V53" s="20"/>
      <c r="W53" s="20"/>
      <c r="X53" s="20"/>
      <c r="Y53" s="20"/>
      <c r="Z53" s="20"/>
      <c r="AA53" s="20"/>
      <c r="AB53" s="20"/>
      <c r="AC53" s="22">
        <f t="shared" si="6"/>
        <v>0</v>
      </c>
    </row>
    <row r="54" spans="7:29" x14ac:dyDescent="0.25">
      <c r="G54" s="19"/>
      <c r="H54" s="20">
        <f t="shared" si="7"/>
        <v>0</v>
      </c>
      <c r="I54" s="21"/>
      <c r="J54" s="20"/>
      <c r="K54" s="20"/>
      <c r="L54" s="20"/>
      <c r="M54" s="20"/>
      <c r="N54" s="20"/>
      <c r="O54" s="20"/>
      <c r="P54" s="20"/>
      <c r="Q54" s="21"/>
      <c r="R54" s="69" t="s">
        <v>111</v>
      </c>
      <c r="S54" s="70">
        <v>1</v>
      </c>
      <c r="T54" s="69" t="s">
        <v>112</v>
      </c>
      <c r="U54" s="70">
        <v>1</v>
      </c>
      <c r="V54" s="70"/>
      <c r="W54" s="70">
        <v>1</v>
      </c>
      <c r="X54" s="70">
        <v>1</v>
      </c>
      <c r="Y54" s="71"/>
      <c r="Z54" s="71"/>
      <c r="AA54" s="71"/>
      <c r="AB54" s="71"/>
      <c r="AC54" s="22">
        <f t="shared" si="6"/>
        <v>0.5</v>
      </c>
    </row>
    <row r="55" spans="7:29" x14ac:dyDescent="0.25">
      <c r="G55" s="19"/>
      <c r="H55" s="20">
        <f t="shared" si="7"/>
        <v>0</v>
      </c>
      <c r="I55" s="21"/>
      <c r="J55" s="20"/>
      <c r="K55" s="20"/>
      <c r="L55" s="20"/>
      <c r="M55" s="20"/>
      <c r="N55" s="20"/>
      <c r="O55" s="20"/>
      <c r="P55" s="20"/>
      <c r="Q55" s="21"/>
      <c r="R55" s="72" t="s">
        <v>113</v>
      </c>
      <c r="S55" s="73">
        <v>2</v>
      </c>
      <c r="T55" s="72" t="s">
        <v>114</v>
      </c>
      <c r="U55" s="73">
        <v>2</v>
      </c>
      <c r="V55" s="73"/>
      <c r="W55" s="73"/>
      <c r="X55" s="73"/>
      <c r="Y55" s="20"/>
      <c r="Z55" s="20"/>
      <c r="AA55" s="20"/>
      <c r="AB55" s="20"/>
      <c r="AC55" s="22">
        <f t="shared" si="6"/>
        <v>1</v>
      </c>
    </row>
    <row r="56" spans="7:29" x14ac:dyDescent="0.25">
      <c r="G56" s="19"/>
      <c r="H56" s="20">
        <f t="shared" si="7"/>
        <v>0</v>
      </c>
      <c r="I56" s="21"/>
      <c r="J56" s="20"/>
      <c r="K56" s="20"/>
      <c r="L56" s="20"/>
      <c r="M56" s="20"/>
      <c r="N56" s="20"/>
      <c r="O56" s="20"/>
      <c r="P56" s="20"/>
      <c r="Q56" s="21"/>
      <c r="R56" s="74" t="s">
        <v>115</v>
      </c>
      <c r="S56" s="73">
        <v>1</v>
      </c>
      <c r="T56" s="74" t="s">
        <v>116</v>
      </c>
      <c r="U56" s="73">
        <v>1</v>
      </c>
      <c r="V56" s="73"/>
      <c r="W56" s="73"/>
      <c r="X56" s="73"/>
      <c r="Y56" s="20"/>
      <c r="Z56" s="20"/>
      <c r="AA56" s="20"/>
      <c r="AB56" s="20"/>
      <c r="AC56" s="22">
        <f t="shared" si="6"/>
        <v>0.5</v>
      </c>
    </row>
    <row r="57" spans="7:29" x14ac:dyDescent="0.25">
      <c r="G57" s="19"/>
      <c r="H57" s="20">
        <f t="shared" si="7"/>
        <v>0</v>
      </c>
      <c r="I57" s="21"/>
      <c r="J57" s="20"/>
      <c r="K57" s="20"/>
      <c r="L57" s="20"/>
      <c r="M57" s="20"/>
      <c r="N57" s="20"/>
      <c r="O57" s="20"/>
      <c r="P57" s="20"/>
      <c r="Q57" s="21"/>
      <c r="R57" s="75" t="s">
        <v>117</v>
      </c>
      <c r="S57" s="76">
        <v>1</v>
      </c>
      <c r="T57" s="75" t="s">
        <v>108</v>
      </c>
      <c r="U57" s="76">
        <v>1</v>
      </c>
      <c r="V57" s="76"/>
      <c r="W57" s="76"/>
      <c r="X57" s="76"/>
      <c r="Y57" s="59"/>
      <c r="Z57" s="59"/>
      <c r="AA57" s="59"/>
      <c r="AB57" s="59"/>
      <c r="AC57" s="22">
        <f t="shared" si="6"/>
        <v>0.5</v>
      </c>
    </row>
    <row r="58" spans="7:29" x14ac:dyDescent="0.25">
      <c r="G58" s="19"/>
      <c r="H58" s="20">
        <f t="shared" si="7"/>
        <v>0</v>
      </c>
      <c r="I58" s="21"/>
      <c r="J58" s="20"/>
      <c r="K58" s="20"/>
      <c r="L58" s="20"/>
      <c r="M58" s="20"/>
      <c r="N58" s="20"/>
      <c r="O58" s="20"/>
      <c r="P58" s="20"/>
      <c r="Q58" s="21"/>
      <c r="R58" s="77" t="s">
        <v>99</v>
      </c>
      <c r="S58" s="78">
        <f>U58+Y58+Z58+AA58+AB58</f>
        <v>1</v>
      </c>
      <c r="T58" s="79" t="s">
        <v>108</v>
      </c>
      <c r="U58" s="78">
        <v>1</v>
      </c>
      <c r="V58" s="78"/>
      <c r="W58" s="78"/>
      <c r="X58" s="78"/>
      <c r="Y58" s="62"/>
      <c r="Z58" s="62"/>
      <c r="AA58" s="62"/>
      <c r="AB58" s="62"/>
      <c r="AC58" s="22">
        <f t="shared" si="6"/>
        <v>0.5</v>
      </c>
    </row>
    <row r="59" spans="7:29" x14ac:dyDescent="0.25">
      <c r="G59" s="19"/>
      <c r="H59" s="20">
        <f t="shared" si="7"/>
        <v>0</v>
      </c>
      <c r="I59" s="21"/>
      <c r="J59" s="20"/>
      <c r="K59" s="20"/>
      <c r="L59" s="20"/>
      <c r="M59" s="20"/>
      <c r="N59" s="20"/>
      <c r="O59" s="20"/>
      <c r="P59" s="20"/>
      <c r="Q59" s="21"/>
      <c r="R59" s="21"/>
      <c r="S59" s="20">
        <f>U59+Y59+Z59+AA59+AB59</f>
        <v>0</v>
      </c>
      <c r="T59" s="21"/>
      <c r="U59" s="20"/>
      <c r="V59" s="20"/>
      <c r="W59" s="20"/>
      <c r="X59" s="20"/>
      <c r="Y59" s="20"/>
      <c r="Z59" s="20"/>
      <c r="AA59" s="20"/>
      <c r="AB59" s="20"/>
      <c r="AC59" s="22">
        <f t="shared" si="6"/>
        <v>0</v>
      </c>
    </row>
    <row r="60" spans="7:29" ht="15.75" thickBot="1" x14ac:dyDescent="0.3">
      <c r="G60" s="44" t="s">
        <v>61</v>
      </c>
      <c r="H60" s="45">
        <f>SUM(H48:H59)+SUM(S48:S59)</f>
        <v>15</v>
      </c>
      <c r="I60" s="46">
        <f>H60</f>
        <v>15</v>
      </c>
      <c r="J60" s="45"/>
      <c r="K60" s="45"/>
      <c r="L60" s="45"/>
      <c r="M60" s="45"/>
      <c r="N60" s="45"/>
      <c r="O60" s="45"/>
      <c r="P60" s="45"/>
      <c r="Q60" s="46"/>
      <c r="R60" s="46" t="s">
        <v>43</v>
      </c>
      <c r="S60" s="32"/>
      <c r="T60" s="46"/>
      <c r="U60" s="45"/>
      <c r="V60" s="45"/>
      <c r="W60" s="45"/>
      <c r="X60" s="45"/>
      <c r="Y60" s="45"/>
      <c r="Z60" s="45"/>
      <c r="AA60" s="45"/>
      <c r="AB60" s="45"/>
      <c r="AC60" s="47"/>
    </row>
    <row r="61" spans="7:29" ht="15.75" thickBot="1" x14ac:dyDescent="0.3">
      <c r="G61" s="6" t="s">
        <v>10</v>
      </c>
      <c r="H61" s="7" t="s">
        <v>11</v>
      </c>
      <c r="I61" s="6" t="s">
        <v>12</v>
      </c>
      <c r="J61" s="9" t="s">
        <v>6</v>
      </c>
      <c r="K61" s="9" t="s">
        <v>13</v>
      </c>
      <c r="L61" s="9" t="s">
        <v>14</v>
      </c>
      <c r="M61" s="9" t="s">
        <v>15</v>
      </c>
      <c r="N61" s="9" t="s">
        <v>16</v>
      </c>
      <c r="O61" s="9" t="s">
        <v>17</v>
      </c>
      <c r="P61" s="9" t="s">
        <v>18</v>
      </c>
      <c r="R61" s="6" t="s">
        <v>19</v>
      </c>
      <c r="S61" s="7" t="s">
        <v>11</v>
      </c>
      <c r="T61" s="6" t="s">
        <v>12</v>
      </c>
      <c r="U61" s="7" t="s">
        <v>20</v>
      </c>
      <c r="V61" s="7" t="s">
        <v>21</v>
      </c>
      <c r="W61" s="7" t="s">
        <v>13</v>
      </c>
      <c r="X61" s="7" t="s">
        <v>14</v>
      </c>
      <c r="Y61" s="7" t="s">
        <v>15</v>
      </c>
      <c r="Z61" s="7" t="s">
        <v>16</v>
      </c>
      <c r="AA61" s="7" t="s">
        <v>17</v>
      </c>
      <c r="AB61" s="7" t="s">
        <v>18</v>
      </c>
      <c r="AC61" s="7" t="s">
        <v>22</v>
      </c>
    </row>
    <row r="62" spans="7:29" x14ac:dyDescent="0.25">
      <c r="G62" s="15" t="s">
        <v>118</v>
      </c>
      <c r="H62" s="16">
        <f>J62+M62+N62+O62+P62</f>
        <v>1</v>
      </c>
      <c r="I62" s="80" t="s">
        <v>119</v>
      </c>
      <c r="J62" s="80"/>
      <c r="K62" s="80"/>
      <c r="L62" s="80"/>
      <c r="M62" s="80"/>
      <c r="N62" s="80"/>
      <c r="O62" s="80"/>
      <c r="P62" s="80">
        <v>1</v>
      </c>
      <c r="Q62" s="17"/>
      <c r="R62" s="81" t="s">
        <v>66</v>
      </c>
      <c r="S62" s="16">
        <v>2</v>
      </c>
      <c r="T62" s="81" t="s">
        <v>120</v>
      </c>
      <c r="U62" s="50">
        <v>2</v>
      </c>
      <c r="V62" s="50"/>
      <c r="W62" s="50"/>
      <c r="X62" s="50"/>
      <c r="Y62" s="50"/>
      <c r="Z62" s="50"/>
      <c r="AA62" s="50"/>
      <c r="AB62" s="50"/>
      <c r="AC62" s="82">
        <f t="shared" ref="AC62:AC81" si="8">(U62/2)+(V62/2)+Y62+Z62+AA62</f>
        <v>1</v>
      </c>
    </row>
    <row r="63" spans="7:29" x14ac:dyDescent="0.25">
      <c r="G63" s="19"/>
      <c r="H63" s="20">
        <v>2</v>
      </c>
      <c r="I63" s="83" t="s">
        <v>121</v>
      </c>
      <c r="J63" s="83"/>
      <c r="K63" s="83"/>
      <c r="L63" s="83">
        <v>2</v>
      </c>
      <c r="M63" s="83"/>
      <c r="N63" s="83"/>
      <c r="O63" s="83"/>
      <c r="P63" s="83">
        <v>3</v>
      </c>
      <c r="Q63" s="21"/>
      <c r="S63"/>
      <c r="U63"/>
      <c r="V63"/>
      <c r="W63"/>
      <c r="X63"/>
      <c r="Y63"/>
      <c r="Z63"/>
      <c r="AA63"/>
      <c r="AB63"/>
      <c r="AC63" s="22">
        <f t="shared" si="8"/>
        <v>0</v>
      </c>
    </row>
    <row r="64" spans="7:29" x14ac:dyDescent="0.25">
      <c r="G64" s="19"/>
      <c r="H64" s="20"/>
      <c r="J64"/>
      <c r="K64"/>
      <c r="L64"/>
      <c r="M64"/>
      <c r="N64"/>
      <c r="O64"/>
      <c r="P64"/>
      <c r="Q64" s="21"/>
      <c r="R64" s="84" t="s">
        <v>122</v>
      </c>
      <c r="S64" s="84"/>
      <c r="T64" s="84" t="s">
        <v>123</v>
      </c>
      <c r="U64" s="85"/>
      <c r="V64" s="85"/>
      <c r="W64" s="85"/>
      <c r="X64" s="85"/>
      <c r="Y64" s="85"/>
      <c r="Z64" s="85"/>
      <c r="AA64" s="85"/>
      <c r="AB64" s="86"/>
      <c r="AC64" s="22">
        <f t="shared" si="8"/>
        <v>0</v>
      </c>
    </row>
    <row r="65" spans="7:29" x14ac:dyDescent="0.25">
      <c r="G65" s="19"/>
      <c r="H65" s="20">
        <f>J65+M65+N65+O65+P65</f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87" t="s">
        <v>122</v>
      </c>
      <c r="S65" s="85">
        <v>1</v>
      </c>
      <c r="T65" s="87" t="s">
        <v>124</v>
      </c>
      <c r="U65" s="85">
        <v>1</v>
      </c>
      <c r="V65" s="85"/>
      <c r="W65" s="86"/>
      <c r="X65" s="86"/>
      <c r="Y65" s="86"/>
      <c r="Z65" s="86"/>
      <c r="AA65" s="86"/>
      <c r="AB65" s="86"/>
      <c r="AC65" s="22">
        <f t="shared" si="8"/>
        <v>0.5</v>
      </c>
    </row>
    <row r="66" spans="7:29" x14ac:dyDescent="0.25">
      <c r="G66" s="19"/>
      <c r="H66" s="20">
        <v>0</v>
      </c>
      <c r="Q66" s="21"/>
      <c r="AB66" s="20"/>
      <c r="AC66" s="22">
        <f t="shared" si="8"/>
        <v>0</v>
      </c>
    </row>
    <row r="67" spans="7:29" x14ac:dyDescent="0.25">
      <c r="G67" s="19"/>
      <c r="H67" s="20">
        <f>J67+M67+N67+O67+P67</f>
        <v>0</v>
      </c>
      <c r="I67" s="21"/>
      <c r="J67" s="20"/>
      <c r="K67" s="20"/>
      <c r="L67" s="20"/>
      <c r="M67" s="21"/>
      <c r="N67" s="21"/>
      <c r="O67" s="21"/>
      <c r="P67" s="21"/>
      <c r="Q67" s="21"/>
      <c r="R67" s="88"/>
      <c r="S67" s="89"/>
      <c r="T67" s="88"/>
      <c r="U67" s="89"/>
      <c r="V67" s="89"/>
      <c r="W67" s="89"/>
      <c r="X67" s="89"/>
      <c r="Y67" s="89"/>
      <c r="Z67" s="89"/>
      <c r="AA67" s="89"/>
      <c r="AB67" s="59"/>
      <c r="AC67" s="22">
        <f t="shared" si="8"/>
        <v>0</v>
      </c>
    </row>
    <row r="68" spans="7:29" x14ac:dyDescent="0.25">
      <c r="G68" s="19"/>
      <c r="H68" s="20">
        <f>J68+M68+N68+O68+P68</f>
        <v>0</v>
      </c>
      <c r="I68" s="21"/>
      <c r="J68" s="20"/>
      <c r="K68" s="20"/>
      <c r="L68" s="20"/>
      <c r="M68" s="21"/>
      <c r="N68" s="21"/>
      <c r="O68" s="21"/>
      <c r="P68" s="21"/>
      <c r="Q68" s="21"/>
      <c r="R68" s="90" t="s">
        <v>117</v>
      </c>
      <c r="S68" s="91">
        <v>0</v>
      </c>
      <c r="T68" s="90" t="s">
        <v>125</v>
      </c>
      <c r="U68" s="89">
        <v>2</v>
      </c>
      <c r="V68" s="89"/>
      <c r="W68" s="89">
        <v>2</v>
      </c>
      <c r="X68" s="89">
        <v>2</v>
      </c>
      <c r="Y68" s="59"/>
      <c r="Z68" s="59"/>
      <c r="AA68" s="59"/>
      <c r="AB68" s="59"/>
      <c r="AC68" s="22">
        <f t="shared" si="8"/>
        <v>1</v>
      </c>
    </row>
    <row r="69" spans="7:29" x14ac:dyDescent="0.25">
      <c r="G69" s="19"/>
      <c r="H69" s="20">
        <f>J69+M69+N69+O69+P69</f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92" t="s">
        <v>126</v>
      </c>
      <c r="S69" s="89"/>
      <c r="T69" s="89"/>
      <c r="U69" s="89">
        <v>1</v>
      </c>
      <c r="V69" s="89"/>
      <c r="W69" s="89">
        <v>1</v>
      </c>
      <c r="X69" s="89">
        <v>1</v>
      </c>
      <c r="Y69" s="89"/>
      <c r="Z69" s="89"/>
      <c r="AA69" s="89"/>
      <c r="AB69" s="59"/>
      <c r="AC69" s="22">
        <f t="shared" si="8"/>
        <v>0.5</v>
      </c>
    </row>
    <row r="70" spans="7:29" x14ac:dyDescent="0.25">
      <c r="G70" s="19"/>
      <c r="H70" s="20">
        <f>J70+M70+N70+O70+P70</f>
        <v>0</v>
      </c>
      <c r="I70" s="21"/>
      <c r="J70" s="21"/>
      <c r="K70" s="21"/>
      <c r="L70" s="21"/>
      <c r="M70" s="21"/>
      <c r="N70"/>
      <c r="O70" s="21"/>
      <c r="P70" s="21"/>
      <c r="Q70" s="21"/>
      <c r="R70" s="92" t="s">
        <v>117</v>
      </c>
      <c r="S70" s="89">
        <v>1</v>
      </c>
      <c r="T70" s="92" t="s">
        <v>124</v>
      </c>
      <c r="U70" s="89">
        <v>1</v>
      </c>
      <c r="V70" s="89"/>
      <c r="W70" s="89"/>
      <c r="X70" s="89"/>
      <c r="Y70" s="89"/>
      <c r="Z70" s="89"/>
      <c r="AA70" s="89"/>
      <c r="AB70" s="89"/>
      <c r="AC70" s="22">
        <f t="shared" si="8"/>
        <v>0.5</v>
      </c>
    </row>
    <row r="71" spans="7:29" x14ac:dyDescent="0.25">
      <c r="G71" s="19"/>
      <c r="H71" s="20"/>
      <c r="I71" s="21"/>
      <c r="J71" s="21"/>
      <c r="K71" s="21"/>
      <c r="L71" s="21"/>
      <c r="M71" s="21"/>
      <c r="N71"/>
      <c r="O71" s="21"/>
      <c r="P71" s="21"/>
      <c r="Q71" s="21"/>
      <c r="R71" s="93"/>
      <c r="S71" s="94"/>
      <c r="T71" s="93" t="s">
        <v>127</v>
      </c>
      <c r="U71" s="94"/>
      <c r="V71" s="94">
        <v>2</v>
      </c>
      <c r="W71" s="94"/>
      <c r="X71" s="94"/>
      <c r="Y71" s="94"/>
      <c r="Z71" s="94"/>
      <c r="AA71" s="94"/>
      <c r="AB71" s="94"/>
      <c r="AC71" s="22"/>
    </row>
    <row r="72" spans="7:29" x14ac:dyDescent="0.25">
      <c r="G72" s="19"/>
      <c r="H72" s="20"/>
      <c r="I72" s="21"/>
      <c r="J72" s="21"/>
      <c r="K72" s="21"/>
      <c r="L72" s="21"/>
      <c r="M72" s="21"/>
      <c r="N72"/>
      <c r="O72" s="21"/>
      <c r="P72" s="21"/>
      <c r="Q72" s="21"/>
      <c r="R72" s="93" t="s">
        <v>117</v>
      </c>
      <c r="S72" s="94">
        <v>1</v>
      </c>
      <c r="T72" s="95" t="s">
        <v>128</v>
      </c>
      <c r="U72" s="95">
        <v>1</v>
      </c>
      <c r="V72" s="95"/>
      <c r="W72" s="95"/>
      <c r="X72" s="95">
        <v>1</v>
      </c>
      <c r="Y72" s="95"/>
      <c r="Z72" s="94"/>
      <c r="AA72" s="94"/>
      <c r="AB72" s="94"/>
      <c r="AC72" s="22">
        <f t="shared" si="8"/>
        <v>0.5</v>
      </c>
    </row>
    <row r="73" spans="7:29" x14ac:dyDescent="0.25">
      <c r="G73" s="19"/>
      <c r="H73" s="20"/>
      <c r="I73" s="21"/>
      <c r="J73" s="21"/>
      <c r="K73" s="21"/>
      <c r="L73" s="21"/>
      <c r="M73" s="21"/>
      <c r="N73"/>
      <c r="O73" s="21"/>
      <c r="P73" s="21"/>
      <c r="Q73" s="21"/>
      <c r="R73" s="93" t="s">
        <v>117</v>
      </c>
      <c r="S73" s="94">
        <v>1</v>
      </c>
      <c r="T73" s="93" t="s">
        <v>100</v>
      </c>
      <c r="U73" s="95">
        <v>1</v>
      </c>
      <c r="V73" s="95"/>
      <c r="W73" s="95"/>
      <c r="X73" s="95"/>
      <c r="Y73" s="95"/>
      <c r="Z73" s="94"/>
      <c r="AA73" s="94"/>
      <c r="AB73" s="94"/>
      <c r="AC73" s="22">
        <f t="shared" si="8"/>
        <v>0.5</v>
      </c>
    </row>
    <row r="74" spans="7:29" x14ac:dyDescent="0.25">
      <c r="G74" s="19"/>
      <c r="H74" s="20"/>
      <c r="I74" s="21"/>
      <c r="J74" s="21"/>
      <c r="K74" s="21"/>
      <c r="L74" s="21"/>
      <c r="M74" s="21"/>
      <c r="N74"/>
      <c r="O74" s="21"/>
      <c r="P74" s="21"/>
      <c r="Q74" s="21"/>
      <c r="AC74" s="22">
        <f t="shared" si="8"/>
        <v>0</v>
      </c>
    </row>
    <row r="75" spans="7:29" x14ac:dyDescent="0.25">
      <c r="G75" s="19"/>
      <c r="H75" s="20"/>
      <c r="I75" s="21"/>
      <c r="J75" s="21"/>
      <c r="K75" s="21"/>
      <c r="L75" s="21"/>
      <c r="M75" s="21"/>
      <c r="N75"/>
      <c r="O75" s="21"/>
      <c r="P75" s="21"/>
      <c r="Q75" s="21"/>
      <c r="R75" s="96" t="s">
        <v>129</v>
      </c>
      <c r="S75" s="96"/>
      <c r="T75" s="96" t="s">
        <v>123</v>
      </c>
      <c r="U75" s="54"/>
      <c r="V75" s="54"/>
      <c r="W75" s="54"/>
      <c r="X75" s="54"/>
      <c r="Y75" s="54"/>
      <c r="Z75" s="54"/>
      <c r="AA75" s="54"/>
      <c r="AB75" s="54"/>
      <c r="AC75" s="22">
        <f t="shared" si="8"/>
        <v>0</v>
      </c>
    </row>
    <row r="76" spans="7:29" x14ac:dyDescent="0.25">
      <c r="G76" s="19"/>
      <c r="H76" s="20"/>
      <c r="I76" s="21"/>
      <c r="J76" s="21"/>
      <c r="K76" s="21"/>
      <c r="L76" s="21"/>
      <c r="M76" s="21"/>
      <c r="N76"/>
      <c r="O76" s="21"/>
      <c r="P76" s="21"/>
      <c r="Q76" s="21"/>
      <c r="R76" s="51"/>
      <c r="S76" s="51">
        <v>1</v>
      </c>
      <c r="T76" s="51" t="s">
        <v>130</v>
      </c>
      <c r="U76" s="51">
        <v>1</v>
      </c>
      <c r="V76" s="51"/>
      <c r="W76" s="51"/>
      <c r="X76" s="51"/>
      <c r="Y76" s="51"/>
      <c r="Z76" s="51"/>
      <c r="AA76" s="51"/>
      <c r="AB76" s="51"/>
      <c r="AC76" s="22">
        <f t="shared" si="8"/>
        <v>0.5</v>
      </c>
    </row>
    <row r="77" spans="7:29" x14ac:dyDescent="0.25">
      <c r="G77" s="19"/>
      <c r="H77" s="20"/>
      <c r="I77" s="21"/>
      <c r="J77" s="21"/>
      <c r="K77" s="21"/>
      <c r="L77" s="21"/>
      <c r="M77" s="21"/>
      <c r="N77"/>
      <c r="O77" s="21"/>
      <c r="P77" s="21"/>
      <c r="Q77" s="21"/>
      <c r="R77" s="51"/>
      <c r="S77" s="51">
        <v>1</v>
      </c>
      <c r="T77" s="51" t="s">
        <v>124</v>
      </c>
      <c r="U77" s="51">
        <v>1</v>
      </c>
      <c r="V77" s="51"/>
      <c r="W77" s="51"/>
      <c r="X77" s="51"/>
      <c r="Y77" s="51"/>
      <c r="Z77" s="51"/>
      <c r="AA77" s="51"/>
      <c r="AB77" s="51"/>
      <c r="AC77" s="22">
        <f t="shared" si="8"/>
        <v>0.5</v>
      </c>
    </row>
    <row r="78" spans="7:29" x14ac:dyDescent="0.25">
      <c r="G78" s="19"/>
      <c r="H78" s="20"/>
      <c r="I78" s="21"/>
      <c r="J78" s="21"/>
      <c r="K78" s="21"/>
      <c r="L78" s="21"/>
      <c r="M78" s="21"/>
      <c r="N78"/>
      <c r="O78" s="21"/>
      <c r="P78" s="21"/>
      <c r="Q78" s="2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22">
        <f t="shared" si="8"/>
        <v>0</v>
      </c>
    </row>
    <row r="79" spans="7:29" x14ac:dyDescent="0.25">
      <c r="G79" s="19"/>
      <c r="H79" s="20"/>
      <c r="I79" s="21"/>
      <c r="J79" s="21"/>
      <c r="K79" s="21"/>
      <c r="L79" s="21"/>
      <c r="M79" s="21"/>
      <c r="N79"/>
      <c r="O79" s="21"/>
      <c r="P79" s="21"/>
      <c r="Q79" s="21"/>
      <c r="AC79" s="22">
        <f t="shared" si="8"/>
        <v>0</v>
      </c>
    </row>
    <row r="80" spans="7:29" x14ac:dyDescent="0.25">
      <c r="G80" s="19"/>
      <c r="H80" s="20">
        <f>J80+M80+N80+O80+P80</f>
        <v>0</v>
      </c>
      <c r="I80" s="21"/>
      <c r="J80" s="21"/>
      <c r="K80" s="21"/>
      <c r="L80" s="21"/>
      <c r="M80" s="21"/>
      <c r="N80"/>
      <c r="O80" s="21"/>
      <c r="P80" s="21"/>
      <c r="Q80" s="21"/>
      <c r="R80" t="s">
        <v>104</v>
      </c>
      <c r="S80" s="2">
        <v>2</v>
      </c>
      <c r="T80" t="s">
        <v>131</v>
      </c>
      <c r="U80">
        <v>2</v>
      </c>
      <c r="AC80" s="22">
        <f t="shared" si="8"/>
        <v>1</v>
      </c>
    </row>
    <row r="81" spans="7:29" x14ac:dyDescent="0.25">
      <c r="G81" s="19"/>
      <c r="H81" s="20">
        <f>J81+M81+N81+O81+P81</f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t="s">
        <v>132</v>
      </c>
      <c r="S81" s="2">
        <v>2</v>
      </c>
      <c r="T81" s="97" t="s">
        <v>133</v>
      </c>
      <c r="U81">
        <v>2</v>
      </c>
      <c r="V81" s="20"/>
      <c r="W81" s="20"/>
      <c r="X81" s="20"/>
      <c r="Y81" s="20"/>
      <c r="Z81" s="20"/>
      <c r="AA81" s="20"/>
      <c r="AB81" s="20"/>
      <c r="AC81" s="22">
        <f t="shared" si="8"/>
        <v>1</v>
      </c>
    </row>
    <row r="82" spans="7:29" x14ac:dyDescent="0.25">
      <c r="G82" s="19"/>
      <c r="H82" s="20">
        <f>J82+M82+N82+O82+P82</f>
        <v>0</v>
      </c>
      <c r="I82" s="21"/>
      <c r="J82" s="20"/>
      <c r="K82" s="20"/>
      <c r="L82" s="20"/>
      <c r="M82" s="20"/>
      <c r="N82" s="20"/>
      <c r="O82" s="20"/>
      <c r="P82" s="20"/>
      <c r="Q82" s="21"/>
      <c r="R82" s="21"/>
      <c r="S82" s="20">
        <f>U82+Y82+Z82+AA82+AB82</f>
        <v>0</v>
      </c>
      <c r="T82" s="21"/>
      <c r="U82" s="20"/>
      <c r="V82" s="20"/>
      <c r="W82" s="20"/>
      <c r="X82" s="20"/>
      <c r="Y82" s="20"/>
      <c r="Z82" s="20"/>
      <c r="AA82" s="20"/>
      <c r="AB82" s="20"/>
      <c r="AC82" s="22">
        <f>(U82/2)+(V82/2)+Y82+Z82+AA82</f>
        <v>0</v>
      </c>
    </row>
    <row r="83" spans="7:29" ht="15.75" thickBot="1" x14ac:dyDescent="0.3">
      <c r="G83" s="44" t="s">
        <v>61</v>
      </c>
      <c r="H83" s="45">
        <f>SUM(H62:H82)+SUM(S62:S82)</f>
        <v>15</v>
      </c>
      <c r="I83" s="46">
        <f>H83</f>
        <v>15</v>
      </c>
      <c r="J83" s="45"/>
      <c r="K83" s="45"/>
      <c r="L83" s="45"/>
      <c r="M83" s="45"/>
      <c r="N83" s="45"/>
      <c r="O83" s="45"/>
      <c r="P83" s="45"/>
      <c r="Q83" s="46"/>
      <c r="R83" s="46" t="s">
        <v>43</v>
      </c>
      <c r="S83" s="32"/>
      <c r="T83" s="46"/>
      <c r="U83" s="45"/>
      <c r="V83" s="45"/>
      <c r="W83" s="45"/>
      <c r="X83" s="45"/>
      <c r="Y83" s="45"/>
      <c r="Z83" s="45"/>
      <c r="AA83" s="45"/>
      <c r="AB83" s="45"/>
      <c r="AC83" s="47"/>
    </row>
    <row r="84" spans="7:29" ht="15.75" thickBot="1" x14ac:dyDescent="0.3">
      <c r="G84" s="6" t="s">
        <v>10</v>
      </c>
      <c r="H84" s="7" t="s">
        <v>11</v>
      </c>
      <c r="I84" s="6" t="s">
        <v>12</v>
      </c>
      <c r="J84" s="9" t="s">
        <v>6</v>
      </c>
      <c r="K84" s="9" t="s">
        <v>13</v>
      </c>
      <c r="L84" s="9" t="s">
        <v>14</v>
      </c>
      <c r="M84" s="9" t="s">
        <v>15</v>
      </c>
      <c r="N84" s="9" t="s">
        <v>16</v>
      </c>
      <c r="O84" s="9" t="s">
        <v>17</v>
      </c>
      <c r="P84" s="9" t="s">
        <v>18</v>
      </c>
      <c r="R84" s="6" t="s">
        <v>19</v>
      </c>
      <c r="S84" s="7" t="s">
        <v>11</v>
      </c>
      <c r="T84" s="6" t="s">
        <v>12</v>
      </c>
      <c r="U84" s="7" t="s">
        <v>20</v>
      </c>
      <c r="V84" s="7" t="s">
        <v>21</v>
      </c>
      <c r="W84" s="7" t="s">
        <v>13</v>
      </c>
      <c r="X84" s="7" t="s">
        <v>14</v>
      </c>
      <c r="Y84" s="7" t="s">
        <v>15</v>
      </c>
      <c r="Z84" s="7" t="s">
        <v>16</v>
      </c>
      <c r="AA84" s="7" t="s">
        <v>17</v>
      </c>
      <c r="AB84" s="7" t="s">
        <v>18</v>
      </c>
      <c r="AC84" s="7" t="s">
        <v>22</v>
      </c>
    </row>
    <row r="85" spans="7:29" x14ac:dyDescent="0.25">
      <c r="G85" s="15" t="s">
        <v>134</v>
      </c>
      <c r="H85" s="16"/>
      <c r="I85" s="17"/>
      <c r="J85" s="17"/>
      <c r="K85" s="17"/>
      <c r="L85" s="17"/>
      <c r="M85" s="17"/>
      <c r="N85" s="17"/>
      <c r="O85" s="17"/>
      <c r="P85" s="17"/>
      <c r="Q85" s="17"/>
      <c r="R85" s="98" t="s">
        <v>109</v>
      </c>
      <c r="S85" s="99">
        <v>2</v>
      </c>
      <c r="T85" s="98" t="s">
        <v>135</v>
      </c>
      <c r="U85" s="99">
        <v>1</v>
      </c>
      <c r="V85" s="99"/>
      <c r="W85" s="99">
        <v>2</v>
      </c>
      <c r="X85" s="99">
        <v>2</v>
      </c>
      <c r="Y85" s="99"/>
      <c r="Z85" s="99"/>
      <c r="AA85" s="99"/>
      <c r="AB85" s="99">
        <v>2</v>
      </c>
      <c r="AC85" s="18">
        <f t="shared" ref="AC85:AC96" si="9">(U85/2)+(V85/2)+Y85+Z85+AA85</f>
        <v>0.5</v>
      </c>
    </row>
    <row r="86" spans="7:29" x14ac:dyDescent="0.25">
      <c r="G86" s="19"/>
      <c r="H86" s="20">
        <v>1</v>
      </c>
      <c r="I86" t="s">
        <v>136</v>
      </c>
      <c r="J86"/>
      <c r="K86">
        <v>1</v>
      </c>
      <c r="L86"/>
      <c r="M86" s="21"/>
      <c r="N86" s="21"/>
      <c r="O86" s="21"/>
      <c r="P86" s="21"/>
      <c r="Q86" s="21"/>
      <c r="R86" t="s">
        <v>81</v>
      </c>
      <c r="S86">
        <v>2</v>
      </c>
      <c r="T86" t="s">
        <v>137</v>
      </c>
      <c r="U86" s="2">
        <v>1</v>
      </c>
      <c r="W86" s="2">
        <v>2</v>
      </c>
      <c r="X86" s="2">
        <v>2</v>
      </c>
      <c r="AA86" s="20"/>
      <c r="AB86" s="20"/>
      <c r="AC86" s="22">
        <f t="shared" si="9"/>
        <v>0.5</v>
      </c>
    </row>
    <row r="87" spans="7:29" x14ac:dyDescent="0.25">
      <c r="G87" s="19"/>
      <c r="H87" s="20">
        <v>2</v>
      </c>
      <c r="I87" t="s">
        <v>138</v>
      </c>
      <c r="J87"/>
      <c r="K87">
        <v>2</v>
      </c>
      <c r="L87">
        <v>1</v>
      </c>
      <c r="M87" s="21"/>
      <c r="N87" s="21"/>
      <c r="O87" s="21"/>
      <c r="P87" s="21"/>
      <c r="Q87" s="21"/>
      <c r="R87" t="s">
        <v>139</v>
      </c>
      <c r="S87">
        <v>1</v>
      </c>
      <c r="T87" t="s">
        <v>140</v>
      </c>
      <c r="U87" s="2">
        <v>1</v>
      </c>
      <c r="W87" s="2">
        <v>1</v>
      </c>
      <c r="X87" s="2">
        <v>1</v>
      </c>
      <c r="AA87" s="20"/>
      <c r="AB87" s="20"/>
      <c r="AC87" s="22">
        <f t="shared" si="9"/>
        <v>0.5</v>
      </c>
    </row>
    <row r="88" spans="7:29" x14ac:dyDescent="0.25">
      <c r="G88" s="19"/>
      <c r="H88" s="20"/>
      <c r="J88"/>
      <c r="K88"/>
      <c r="L88"/>
      <c r="M88"/>
      <c r="N88"/>
      <c r="O88"/>
      <c r="P88"/>
      <c r="R88" s="21"/>
      <c r="S88" s="21"/>
      <c r="T88" s="21"/>
      <c r="U88" s="20"/>
      <c r="V88" s="20"/>
      <c r="W88" s="20"/>
      <c r="X88" s="20"/>
      <c r="Y88" s="20"/>
      <c r="Z88" s="20"/>
      <c r="AA88" s="20"/>
      <c r="AB88" s="20"/>
      <c r="AC88" s="22">
        <f t="shared" si="9"/>
        <v>0</v>
      </c>
    </row>
    <row r="89" spans="7:29" x14ac:dyDescent="0.25">
      <c r="G89" s="19"/>
      <c r="H89" s="20">
        <v>1</v>
      </c>
      <c r="I89" s="83" t="s">
        <v>141</v>
      </c>
      <c r="J89" s="83">
        <v>1</v>
      </c>
      <c r="K89" s="83">
        <v>1</v>
      </c>
      <c r="L89" s="83">
        <v>1</v>
      </c>
      <c r="M89" s="83"/>
      <c r="N89" s="83"/>
      <c r="O89" s="83"/>
      <c r="P89" s="83">
        <v>1</v>
      </c>
      <c r="R89" s="100" t="s">
        <v>142</v>
      </c>
      <c r="S89" s="20">
        <f>U89+Y89+Z89+AA89+AB89</f>
        <v>1</v>
      </c>
      <c r="T89" s="100" t="s">
        <v>143</v>
      </c>
      <c r="U89" s="101"/>
      <c r="V89" s="101"/>
      <c r="W89" s="101">
        <v>1</v>
      </c>
      <c r="X89" s="101">
        <v>1</v>
      </c>
      <c r="Y89" s="101">
        <v>1</v>
      </c>
      <c r="Z89" s="101"/>
      <c r="AA89" s="101"/>
      <c r="AB89" s="101"/>
      <c r="AC89" s="22">
        <f t="shared" si="9"/>
        <v>1</v>
      </c>
    </row>
    <row r="90" spans="7:29" x14ac:dyDescent="0.25">
      <c r="G90" s="19"/>
      <c r="H90" s="20"/>
      <c r="J90"/>
      <c r="K90"/>
      <c r="L90"/>
      <c r="M90"/>
      <c r="N90"/>
      <c r="O90"/>
      <c r="P90"/>
      <c r="R90" s="100"/>
      <c r="S90" s="20">
        <f>U90+Y90+Z90+AA90+AB90</f>
        <v>1</v>
      </c>
      <c r="T90" s="100" t="s">
        <v>144</v>
      </c>
      <c r="U90" s="101">
        <v>1</v>
      </c>
      <c r="V90" s="101"/>
      <c r="W90" s="101">
        <v>1</v>
      </c>
      <c r="X90" s="101">
        <v>1</v>
      </c>
      <c r="Y90" s="101"/>
      <c r="Z90" s="101"/>
      <c r="AA90" s="101"/>
      <c r="AB90" s="101"/>
      <c r="AC90" s="22">
        <f t="shared" si="9"/>
        <v>0.5</v>
      </c>
    </row>
    <row r="91" spans="7:29" x14ac:dyDescent="0.25">
      <c r="G91" s="19"/>
      <c r="H91" s="20"/>
      <c r="J91"/>
      <c r="K91"/>
      <c r="L91"/>
      <c r="M91"/>
      <c r="N91"/>
      <c r="O91"/>
      <c r="P91"/>
      <c r="R91" s="100"/>
      <c r="S91" s="20">
        <v>1</v>
      </c>
      <c r="T91" s="100" t="s">
        <v>145</v>
      </c>
      <c r="U91" s="101">
        <v>1</v>
      </c>
      <c r="V91" s="101"/>
      <c r="W91" s="101">
        <v>1</v>
      </c>
      <c r="X91" s="101">
        <v>1</v>
      </c>
      <c r="Y91" s="101"/>
      <c r="Z91" s="101"/>
      <c r="AA91" s="101"/>
      <c r="AB91" s="101">
        <v>1</v>
      </c>
      <c r="AC91" s="22">
        <f t="shared" si="9"/>
        <v>0.5</v>
      </c>
    </row>
    <row r="92" spans="7:29" x14ac:dyDescent="0.25">
      <c r="G92" s="19"/>
      <c r="H92" s="20"/>
      <c r="J92"/>
      <c r="K92"/>
      <c r="L92"/>
      <c r="M92"/>
      <c r="N92"/>
      <c r="O92"/>
      <c r="P92"/>
      <c r="S92"/>
      <c r="AB92" s="20"/>
      <c r="AC92" s="22">
        <f t="shared" si="9"/>
        <v>0</v>
      </c>
    </row>
    <row r="93" spans="7:29" x14ac:dyDescent="0.25">
      <c r="G93" s="19"/>
      <c r="H93" s="20"/>
      <c r="J93"/>
      <c r="K93"/>
      <c r="L93"/>
      <c r="M93"/>
      <c r="N93"/>
      <c r="O93"/>
      <c r="P93"/>
      <c r="R93" t="s">
        <v>146</v>
      </c>
      <c r="S93">
        <v>2</v>
      </c>
      <c r="T93" s="102" t="s">
        <v>147</v>
      </c>
      <c r="U93" s="2">
        <v>2</v>
      </c>
      <c r="Y93" s="2">
        <v>1</v>
      </c>
      <c r="AB93" s="20"/>
      <c r="AC93" s="22">
        <f t="shared" si="9"/>
        <v>2</v>
      </c>
    </row>
    <row r="94" spans="7:29" x14ac:dyDescent="0.25">
      <c r="G94" s="19"/>
      <c r="H94" s="20"/>
      <c r="I94" s="21"/>
      <c r="J94" s="21"/>
      <c r="K94" s="21"/>
      <c r="L94" s="21"/>
      <c r="M94" s="21"/>
      <c r="N94" s="21"/>
      <c r="O94" s="21"/>
      <c r="P94" s="21"/>
      <c r="S94"/>
      <c r="AB94" s="20"/>
      <c r="AC94" s="22">
        <f t="shared" si="9"/>
        <v>0</v>
      </c>
    </row>
    <row r="95" spans="7:29" x14ac:dyDescent="0.25">
      <c r="G95" s="19"/>
      <c r="H95" s="20"/>
      <c r="I95" s="21"/>
      <c r="J95" s="21"/>
      <c r="K95" s="21"/>
      <c r="L95" s="21"/>
      <c r="M95" s="21"/>
      <c r="N95" s="21"/>
      <c r="O95" s="21"/>
      <c r="P95" s="21"/>
      <c r="S95"/>
      <c r="AB95" s="20"/>
      <c r="AC95" s="22">
        <f t="shared" si="9"/>
        <v>0</v>
      </c>
    </row>
    <row r="96" spans="7:29" x14ac:dyDescent="0.25">
      <c r="G96" s="19"/>
      <c r="H96" s="20"/>
      <c r="I96" s="21"/>
      <c r="J96" s="20"/>
      <c r="K96" s="20"/>
      <c r="L96" s="20"/>
      <c r="M96" s="20"/>
      <c r="N96" s="20"/>
      <c r="O96" s="20"/>
      <c r="P96" s="20"/>
      <c r="Q96" s="21"/>
      <c r="R96" s="21"/>
      <c r="S96" s="20">
        <f>U96+Y96+Z96+AA96+AB96</f>
        <v>0</v>
      </c>
      <c r="T96" s="21"/>
      <c r="U96" s="20"/>
      <c r="V96" s="20"/>
      <c r="W96" s="20"/>
      <c r="X96" s="20"/>
      <c r="Y96" s="20"/>
      <c r="Z96" s="20"/>
      <c r="AA96" s="20"/>
      <c r="AB96" s="20"/>
      <c r="AC96" s="22">
        <f t="shared" si="9"/>
        <v>0</v>
      </c>
    </row>
    <row r="97" spans="7:29" ht="15.75" thickBot="1" x14ac:dyDescent="0.3">
      <c r="G97" s="44" t="s">
        <v>61</v>
      </c>
      <c r="H97" s="45">
        <f>SUM(H85:H96)+SUM(S85:S96)</f>
        <v>14</v>
      </c>
      <c r="I97" s="46">
        <f>H97</f>
        <v>14</v>
      </c>
      <c r="J97" s="45"/>
      <c r="K97" s="45"/>
      <c r="L97" s="45"/>
      <c r="M97" s="45"/>
      <c r="N97" s="45"/>
      <c r="O97" s="45"/>
      <c r="P97" s="45"/>
      <c r="Q97" s="46"/>
      <c r="R97" s="46" t="s">
        <v>43</v>
      </c>
      <c r="S97" s="32"/>
      <c r="T97" s="46"/>
      <c r="U97" s="45"/>
      <c r="V97" s="45"/>
      <c r="W97" s="45"/>
      <c r="X97" s="45"/>
      <c r="Y97" s="45"/>
      <c r="Z97" s="45"/>
      <c r="AA97" s="45"/>
      <c r="AB97" s="45"/>
      <c r="AC97" s="47"/>
    </row>
    <row r="98" spans="7:29" ht="15.75" thickBot="1" x14ac:dyDescent="0.3">
      <c r="G98" s="6" t="s">
        <v>10</v>
      </c>
      <c r="H98" s="7" t="s">
        <v>11</v>
      </c>
      <c r="I98" s="6" t="s">
        <v>12</v>
      </c>
      <c r="J98" s="9" t="s">
        <v>6</v>
      </c>
      <c r="K98" s="9" t="s">
        <v>13</v>
      </c>
      <c r="L98" s="9" t="s">
        <v>14</v>
      </c>
      <c r="M98" s="9" t="s">
        <v>15</v>
      </c>
      <c r="N98" s="9" t="s">
        <v>16</v>
      </c>
      <c r="O98" s="9" t="s">
        <v>17</v>
      </c>
      <c r="P98" s="9" t="s">
        <v>18</v>
      </c>
      <c r="R98" s="6" t="s">
        <v>19</v>
      </c>
      <c r="S98" s="7" t="s">
        <v>11</v>
      </c>
      <c r="T98" s="6" t="s">
        <v>12</v>
      </c>
      <c r="U98" s="7" t="s">
        <v>20</v>
      </c>
      <c r="V98" s="7" t="s">
        <v>21</v>
      </c>
      <c r="W98" s="7" t="s">
        <v>13</v>
      </c>
      <c r="X98" s="7" t="s">
        <v>14</v>
      </c>
      <c r="Y98" s="7" t="s">
        <v>15</v>
      </c>
      <c r="Z98" s="7" t="s">
        <v>16</v>
      </c>
      <c r="AA98" s="7" t="s">
        <v>17</v>
      </c>
      <c r="AB98" s="7" t="s">
        <v>18</v>
      </c>
      <c r="AC98" s="7" t="s">
        <v>22</v>
      </c>
    </row>
    <row r="99" spans="7:29" x14ac:dyDescent="0.25">
      <c r="G99" s="15" t="s">
        <v>148</v>
      </c>
      <c r="H99" s="16">
        <f>J99+M99+N99+O99+P99</f>
        <v>1</v>
      </c>
      <c r="I99" s="80" t="s">
        <v>119</v>
      </c>
      <c r="J99" s="80"/>
      <c r="K99" s="80"/>
      <c r="L99" s="80"/>
      <c r="M99" s="80"/>
      <c r="N99" s="80"/>
      <c r="O99" s="80"/>
      <c r="P99" s="80">
        <v>1</v>
      </c>
      <c r="Q99" s="17"/>
      <c r="R99" s="17" t="s">
        <v>149</v>
      </c>
      <c r="S99" s="17"/>
      <c r="T99" s="17" t="s">
        <v>150</v>
      </c>
      <c r="U99" s="16"/>
      <c r="V99" s="16"/>
      <c r="W99" s="16"/>
      <c r="X99" s="16"/>
      <c r="Y99" s="16"/>
      <c r="Z99" s="16"/>
      <c r="AA99" s="16"/>
      <c r="AB99" s="16"/>
      <c r="AC99" s="18">
        <f t="shared" ref="AC99:AC110" si="10">(U99/2)+(V99/2)+Y99+Z99+AA99</f>
        <v>0</v>
      </c>
    </row>
    <row r="100" spans="7:29" x14ac:dyDescent="0.25">
      <c r="G100" s="19"/>
      <c r="H100" s="20">
        <v>0</v>
      </c>
      <c r="I100" s="27" t="s">
        <v>48</v>
      </c>
      <c r="J100" s="27"/>
      <c r="K100" s="27">
        <v>1</v>
      </c>
      <c r="L100" s="27">
        <v>1</v>
      </c>
      <c r="M100" s="21"/>
      <c r="N100" s="21"/>
      <c r="O100" s="21"/>
      <c r="P100" s="21"/>
      <c r="Q100" s="21"/>
      <c r="R100" s="21" t="s">
        <v>151</v>
      </c>
      <c r="S100" s="21"/>
      <c r="T100" s="21" t="s">
        <v>150</v>
      </c>
      <c r="U100" s="20"/>
      <c r="V100" s="20"/>
      <c r="W100" s="20"/>
      <c r="X100" s="20"/>
      <c r="Y100" s="20"/>
      <c r="Z100" s="20"/>
      <c r="AA100" s="20"/>
      <c r="AB100" s="20"/>
      <c r="AC100" s="22">
        <f t="shared" si="10"/>
        <v>0</v>
      </c>
    </row>
    <row r="101" spans="7:29" x14ac:dyDescent="0.25">
      <c r="G101" s="19"/>
      <c r="H101" s="20">
        <f>J101+M101+N101+O101+P101</f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 t="s">
        <v>152</v>
      </c>
      <c r="S101" s="21">
        <v>1</v>
      </c>
      <c r="T101" s="21" t="s">
        <v>153</v>
      </c>
      <c r="U101" s="20"/>
      <c r="V101" s="20"/>
      <c r="W101" s="20">
        <v>1</v>
      </c>
      <c r="X101" s="20">
        <v>1</v>
      </c>
      <c r="Y101" s="20"/>
      <c r="Z101" s="20"/>
      <c r="AA101" s="20"/>
      <c r="AB101" s="20"/>
      <c r="AC101" s="22">
        <f t="shared" si="10"/>
        <v>0</v>
      </c>
    </row>
    <row r="102" spans="7:29" x14ac:dyDescent="0.25">
      <c r="G102" s="19"/>
      <c r="H102" s="20">
        <f>J102+M102+N102+O102+P102</f>
        <v>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 t="s">
        <v>154</v>
      </c>
      <c r="S102" s="21"/>
      <c r="T102" s="21" t="s">
        <v>150</v>
      </c>
      <c r="U102" s="20"/>
      <c r="V102" s="20"/>
      <c r="W102" s="20"/>
      <c r="X102" s="20"/>
      <c r="Y102" s="20"/>
      <c r="Z102" s="20"/>
      <c r="AA102" s="20"/>
      <c r="AB102" s="20"/>
      <c r="AC102" s="22">
        <f t="shared" si="10"/>
        <v>0</v>
      </c>
    </row>
    <row r="103" spans="7:29" x14ac:dyDescent="0.25">
      <c r="G103" s="19"/>
      <c r="H103" s="20">
        <v>0</v>
      </c>
      <c r="I103" s="21"/>
      <c r="J103" s="20"/>
      <c r="K103" s="20"/>
      <c r="L103" s="20"/>
      <c r="M103" s="20"/>
      <c r="N103" s="20"/>
      <c r="O103" s="20"/>
      <c r="P103" s="20"/>
      <c r="Q103" s="21"/>
      <c r="R103" s="21" t="s">
        <v>155</v>
      </c>
      <c r="S103" s="21"/>
      <c r="T103" s="21" t="s">
        <v>150</v>
      </c>
      <c r="U103" s="20"/>
      <c r="V103" s="20"/>
      <c r="W103" s="20"/>
      <c r="X103" s="20"/>
      <c r="Y103" s="20"/>
      <c r="Z103" s="20"/>
      <c r="AA103" s="20"/>
      <c r="AB103" s="20"/>
      <c r="AC103" s="22">
        <f t="shared" si="10"/>
        <v>0</v>
      </c>
    </row>
    <row r="104" spans="7:29" x14ac:dyDescent="0.25">
      <c r="G104" s="19"/>
      <c r="H104" s="20">
        <f t="shared" ref="H104:H110" si="11">J104+M104+N104+O104+P104</f>
        <v>0</v>
      </c>
      <c r="I104" s="21"/>
      <c r="J104" s="20"/>
      <c r="K104" s="20"/>
      <c r="L104" s="20"/>
      <c r="M104" s="21"/>
      <c r="N104" s="21"/>
      <c r="O104" s="21"/>
      <c r="P104" s="21"/>
      <c r="Q104" s="21"/>
      <c r="R104" s="41" t="s">
        <v>156</v>
      </c>
      <c r="S104" s="21">
        <v>1</v>
      </c>
      <c r="T104" s="74" t="s">
        <v>157</v>
      </c>
      <c r="U104" s="24"/>
      <c r="V104" s="24"/>
      <c r="W104" s="24"/>
      <c r="X104" s="24">
        <v>1</v>
      </c>
      <c r="Y104" s="20"/>
      <c r="Z104" s="20"/>
      <c r="AA104" s="20"/>
      <c r="AB104" s="20"/>
      <c r="AC104" s="22">
        <f t="shared" si="10"/>
        <v>0</v>
      </c>
    </row>
    <row r="105" spans="7:29" x14ac:dyDescent="0.25">
      <c r="G105" s="19"/>
      <c r="H105" s="20">
        <f t="shared" si="11"/>
        <v>0</v>
      </c>
      <c r="I105" s="21"/>
      <c r="J105" s="20"/>
      <c r="K105" s="20"/>
      <c r="L105" s="20"/>
      <c r="M105" s="21"/>
      <c r="N105" s="21"/>
      <c r="O105" s="21"/>
      <c r="P105" s="21"/>
      <c r="Q105" s="21"/>
      <c r="R105" s="21"/>
      <c r="S105" s="21"/>
      <c r="T105" s="21"/>
      <c r="U105" s="20"/>
      <c r="V105" s="20"/>
      <c r="W105" s="20"/>
      <c r="X105" s="20"/>
      <c r="Y105" s="20"/>
      <c r="Z105" s="20"/>
      <c r="AA105" s="20"/>
      <c r="AB105" s="20"/>
      <c r="AC105" s="22">
        <f t="shared" si="10"/>
        <v>0</v>
      </c>
    </row>
    <row r="106" spans="7:29" x14ac:dyDescent="0.25">
      <c r="G106" s="19"/>
      <c r="H106" s="20">
        <f t="shared" si="11"/>
        <v>0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0"/>
      <c r="V106" s="20"/>
      <c r="W106" s="20"/>
      <c r="X106" s="20"/>
      <c r="Y106" s="20"/>
      <c r="Z106" s="20"/>
      <c r="AA106" s="20"/>
      <c r="AB106" s="20"/>
      <c r="AC106" s="22">
        <f t="shared" si="10"/>
        <v>0</v>
      </c>
    </row>
    <row r="107" spans="7:29" x14ac:dyDescent="0.25">
      <c r="G107" s="19"/>
      <c r="H107" s="20">
        <f t="shared" si="11"/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0"/>
      <c r="V107" s="20"/>
      <c r="W107" s="20"/>
      <c r="X107" s="20"/>
      <c r="Y107" s="20"/>
      <c r="Z107" s="20"/>
      <c r="AA107" s="20"/>
      <c r="AB107" s="20"/>
      <c r="AC107" s="22">
        <f t="shared" si="10"/>
        <v>0</v>
      </c>
    </row>
    <row r="108" spans="7:29" x14ac:dyDescent="0.25">
      <c r="G108" s="19"/>
      <c r="H108" s="20">
        <f t="shared" si="11"/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0"/>
      <c r="V108" s="20"/>
      <c r="W108" s="20"/>
      <c r="X108" s="20"/>
      <c r="Y108" s="20"/>
      <c r="Z108" s="20"/>
      <c r="AA108" s="20"/>
      <c r="AB108" s="20"/>
      <c r="AC108" s="22">
        <f t="shared" si="10"/>
        <v>0</v>
      </c>
    </row>
    <row r="109" spans="7:29" ht="16.5" customHeight="1" x14ac:dyDescent="0.25">
      <c r="G109" s="19"/>
      <c r="H109" s="20">
        <f t="shared" si="11"/>
        <v>0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0"/>
      <c r="T109" s="21"/>
      <c r="U109" s="20"/>
      <c r="V109" s="20"/>
      <c r="W109" s="20"/>
      <c r="X109" s="20"/>
      <c r="Y109" s="20"/>
      <c r="Z109" s="20"/>
      <c r="AA109" s="20"/>
      <c r="AB109" s="20"/>
      <c r="AC109" s="22">
        <f t="shared" si="10"/>
        <v>0</v>
      </c>
    </row>
    <row r="110" spans="7:29" x14ac:dyDescent="0.25">
      <c r="G110" s="19"/>
      <c r="H110" s="20">
        <f t="shared" si="11"/>
        <v>0</v>
      </c>
      <c r="I110" s="21"/>
      <c r="J110" s="20"/>
      <c r="K110" s="20"/>
      <c r="L110" s="20"/>
      <c r="M110" s="20"/>
      <c r="N110" s="20"/>
      <c r="O110" s="20"/>
      <c r="P110" s="20"/>
      <c r="Q110" s="21"/>
      <c r="R110" s="21"/>
      <c r="S110" s="20">
        <f>U110+Y110+Z110+AA110+AB110</f>
        <v>0</v>
      </c>
      <c r="T110" s="21"/>
      <c r="U110" s="20"/>
      <c r="V110" s="20"/>
      <c r="W110" s="20"/>
      <c r="X110" s="20"/>
      <c r="Y110" s="20"/>
      <c r="Z110" s="20"/>
      <c r="AA110" s="20"/>
      <c r="AB110" s="20"/>
      <c r="AC110" s="22">
        <f t="shared" si="10"/>
        <v>0</v>
      </c>
    </row>
    <row r="111" spans="7:29" ht="15.75" thickBot="1" x14ac:dyDescent="0.3">
      <c r="G111" s="44" t="s">
        <v>61</v>
      </c>
      <c r="H111" s="45">
        <f>SUM(H99:H110)+SUM(S99:S110)</f>
        <v>3</v>
      </c>
      <c r="I111" s="46">
        <f>H111</f>
        <v>3</v>
      </c>
      <c r="J111" s="45"/>
      <c r="K111" s="45"/>
      <c r="L111" s="45"/>
      <c r="M111" s="45"/>
      <c r="N111" s="45"/>
      <c r="O111" s="45"/>
      <c r="P111" s="45"/>
      <c r="Q111" s="46"/>
      <c r="R111" s="46" t="s">
        <v>43</v>
      </c>
      <c r="S111" s="32"/>
      <c r="T111" s="46"/>
      <c r="U111" s="45"/>
      <c r="V111" s="45"/>
      <c r="W111" s="45"/>
      <c r="X111" s="45"/>
      <c r="Y111" s="45"/>
      <c r="Z111" s="45"/>
      <c r="AA111" s="45"/>
      <c r="AB111" s="45"/>
      <c r="AC111" s="47"/>
    </row>
    <row r="112" spans="7:29" ht="15.75" thickBot="1" x14ac:dyDescent="0.3">
      <c r="G112" s="6" t="s">
        <v>10</v>
      </c>
      <c r="H112" s="7" t="s">
        <v>11</v>
      </c>
      <c r="I112" s="6" t="s">
        <v>12</v>
      </c>
      <c r="J112" s="9" t="s">
        <v>6</v>
      </c>
      <c r="K112" s="9" t="s">
        <v>13</v>
      </c>
      <c r="L112" s="9" t="s">
        <v>14</v>
      </c>
      <c r="M112" s="9" t="s">
        <v>15</v>
      </c>
      <c r="N112" s="9" t="s">
        <v>16</v>
      </c>
      <c r="O112" s="9" t="s">
        <v>17</v>
      </c>
      <c r="P112" s="9" t="s">
        <v>18</v>
      </c>
      <c r="R112" s="6" t="s">
        <v>19</v>
      </c>
      <c r="S112" s="7" t="s">
        <v>11</v>
      </c>
      <c r="T112" s="6" t="s">
        <v>12</v>
      </c>
      <c r="U112" s="7" t="s">
        <v>20</v>
      </c>
      <c r="V112" s="7" t="s">
        <v>21</v>
      </c>
      <c r="W112" s="7" t="s">
        <v>13</v>
      </c>
      <c r="X112" s="7" t="s">
        <v>14</v>
      </c>
      <c r="Y112" s="7" t="s">
        <v>15</v>
      </c>
      <c r="Z112" s="7" t="s">
        <v>16</v>
      </c>
      <c r="AA112" s="7" t="s">
        <v>17</v>
      </c>
      <c r="AB112" s="7" t="s">
        <v>18</v>
      </c>
      <c r="AC112" s="7" t="s">
        <v>22</v>
      </c>
    </row>
    <row r="113" spans="7:29" x14ac:dyDescent="0.25">
      <c r="G113" s="15" t="s">
        <v>158</v>
      </c>
      <c r="H113" s="16">
        <f>J113+M113+N113+O113+P113</f>
        <v>0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98" t="s">
        <v>111</v>
      </c>
      <c r="S113" s="98">
        <v>2</v>
      </c>
      <c r="T113" s="98" t="s">
        <v>159</v>
      </c>
      <c r="U113" s="98">
        <v>2</v>
      </c>
      <c r="V113" s="98"/>
      <c r="W113" s="98">
        <v>1</v>
      </c>
      <c r="X113" s="98">
        <v>1</v>
      </c>
      <c r="Y113" s="98"/>
      <c r="Z113" s="17"/>
      <c r="AA113" s="17"/>
      <c r="AB113" s="17"/>
      <c r="AC113" s="18">
        <f t="shared" ref="AC113:AC124" si="12">(U113/2)+(V113/2)+Y113+Z113+AA113</f>
        <v>1</v>
      </c>
    </row>
    <row r="114" spans="7:29" x14ac:dyDescent="0.25">
      <c r="G114" s="19"/>
      <c r="H114" s="20">
        <v>0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72"/>
      <c r="S114" s="72"/>
      <c r="T114" s="72"/>
      <c r="U114" s="72"/>
      <c r="V114" s="72"/>
      <c r="W114" s="72"/>
      <c r="X114" s="72"/>
      <c r="Y114" s="72"/>
      <c r="Z114" s="21"/>
      <c r="AA114" s="21"/>
      <c r="AB114" s="21"/>
      <c r="AC114" s="22">
        <f t="shared" si="12"/>
        <v>0</v>
      </c>
    </row>
    <row r="115" spans="7:29" x14ac:dyDescent="0.25">
      <c r="G115" s="19"/>
      <c r="H115" s="20">
        <f>J115+M115+N115+O115+P115</f>
        <v>0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72" t="s">
        <v>129</v>
      </c>
      <c r="S115" s="72">
        <v>1</v>
      </c>
      <c r="T115" s="72" t="s">
        <v>160</v>
      </c>
      <c r="U115" s="72"/>
      <c r="V115" s="72"/>
      <c r="W115" s="72">
        <v>1</v>
      </c>
      <c r="X115" s="72">
        <v>1</v>
      </c>
      <c r="Y115" s="72">
        <v>1</v>
      </c>
      <c r="Z115" s="21"/>
      <c r="AA115" s="21"/>
      <c r="AB115" s="21"/>
      <c r="AC115" s="22">
        <f t="shared" si="12"/>
        <v>1</v>
      </c>
    </row>
    <row r="116" spans="7:29" x14ac:dyDescent="0.25">
      <c r="G116" s="19"/>
      <c r="H116" s="20">
        <f>J116+M116+N116+O116+P116</f>
        <v>0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72"/>
      <c r="S116" s="72"/>
      <c r="T116" s="72"/>
      <c r="U116" s="72"/>
      <c r="V116" s="72"/>
      <c r="W116" s="72"/>
      <c r="X116" s="72"/>
      <c r="Y116" s="72"/>
      <c r="Z116" s="21"/>
      <c r="AA116" s="21"/>
      <c r="AB116" s="21"/>
      <c r="AC116" s="22">
        <f t="shared" si="12"/>
        <v>0</v>
      </c>
    </row>
    <row r="117" spans="7:29" x14ac:dyDescent="0.25">
      <c r="G117" s="19"/>
      <c r="H117" s="20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72" t="s">
        <v>161</v>
      </c>
      <c r="S117" s="73">
        <v>2</v>
      </c>
      <c r="T117" s="72" t="s">
        <v>162</v>
      </c>
      <c r="U117" s="73">
        <v>2</v>
      </c>
      <c r="V117" s="72"/>
      <c r="W117" s="72">
        <v>1</v>
      </c>
      <c r="X117" s="72"/>
      <c r="Y117" s="72"/>
      <c r="Z117" s="21"/>
      <c r="AA117" s="21"/>
      <c r="AB117" s="21"/>
      <c r="AC117" s="22">
        <f t="shared" si="12"/>
        <v>1</v>
      </c>
    </row>
    <row r="118" spans="7:29" x14ac:dyDescent="0.25">
      <c r="G118" s="19"/>
      <c r="H118" s="20">
        <f t="shared" ref="H118:H124" si="13">J118+M118+N118+O118+P118</f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72"/>
      <c r="S118" s="72"/>
      <c r="T118" s="74"/>
      <c r="U118" s="72"/>
      <c r="V118" s="72"/>
      <c r="W118" s="72"/>
      <c r="X118" s="72"/>
      <c r="Y118" s="72"/>
      <c r="Z118" s="21"/>
      <c r="AA118" s="20"/>
      <c r="AB118" s="20"/>
      <c r="AC118" s="22">
        <f t="shared" si="12"/>
        <v>0</v>
      </c>
    </row>
    <row r="119" spans="7:29" x14ac:dyDescent="0.25">
      <c r="G119" s="19"/>
      <c r="H119" s="20">
        <f t="shared" si="13"/>
        <v>0</v>
      </c>
      <c r="I119" s="21"/>
      <c r="J119" s="20"/>
      <c r="K119" s="20"/>
      <c r="L119" s="20"/>
      <c r="M119" s="21"/>
      <c r="N119" s="21"/>
      <c r="O119" s="21"/>
      <c r="P119" s="21"/>
      <c r="Q119" s="21"/>
      <c r="R119" s="21"/>
      <c r="S119" s="21"/>
      <c r="T119" s="21"/>
      <c r="U119" s="20"/>
      <c r="V119" s="20"/>
      <c r="W119" s="20"/>
      <c r="X119" s="20"/>
      <c r="Y119" s="20"/>
      <c r="Z119" s="20"/>
      <c r="AA119" s="20"/>
      <c r="AB119" s="20"/>
      <c r="AC119" s="22">
        <f t="shared" si="12"/>
        <v>0</v>
      </c>
    </row>
    <row r="120" spans="7:29" x14ac:dyDescent="0.25">
      <c r="G120" s="19"/>
      <c r="H120" s="20">
        <f t="shared" si="13"/>
        <v>0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0"/>
      <c r="V120" s="20"/>
      <c r="W120" s="20"/>
      <c r="X120" s="20"/>
      <c r="Y120" s="20"/>
      <c r="Z120" s="20"/>
      <c r="AA120" s="20"/>
      <c r="AB120" s="20"/>
      <c r="AC120" s="22">
        <f t="shared" si="12"/>
        <v>0</v>
      </c>
    </row>
    <row r="121" spans="7:29" x14ac:dyDescent="0.25">
      <c r="G121" s="19"/>
      <c r="H121" s="20">
        <f t="shared" si="13"/>
        <v>0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0"/>
      <c r="V121" s="20"/>
      <c r="W121" s="20"/>
      <c r="X121" s="20"/>
      <c r="Y121" s="20"/>
      <c r="Z121" s="20"/>
      <c r="AA121" s="20"/>
      <c r="AB121" s="20"/>
      <c r="AC121" s="22">
        <f t="shared" si="12"/>
        <v>0</v>
      </c>
    </row>
    <row r="122" spans="7:29" x14ac:dyDescent="0.25">
      <c r="G122" s="19"/>
      <c r="H122" s="20">
        <f t="shared" si="13"/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0"/>
      <c r="V122" s="20"/>
      <c r="W122" s="20"/>
      <c r="X122" s="20"/>
      <c r="Y122" s="20"/>
      <c r="Z122" s="20"/>
      <c r="AA122" s="20"/>
      <c r="AB122" s="20"/>
      <c r="AC122" s="22">
        <f t="shared" si="12"/>
        <v>0</v>
      </c>
    </row>
    <row r="123" spans="7:29" x14ac:dyDescent="0.25">
      <c r="G123" s="19"/>
      <c r="H123" s="20">
        <f t="shared" si="13"/>
        <v>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0"/>
      <c r="T123" s="21"/>
      <c r="U123" s="20"/>
      <c r="V123" s="20"/>
      <c r="W123" s="20"/>
      <c r="X123" s="20"/>
      <c r="Y123" s="20"/>
      <c r="Z123" s="20"/>
      <c r="AA123" s="20"/>
      <c r="AB123" s="20"/>
      <c r="AC123" s="22">
        <f t="shared" si="12"/>
        <v>0</v>
      </c>
    </row>
    <row r="124" spans="7:29" x14ac:dyDescent="0.25">
      <c r="G124" s="19"/>
      <c r="H124" s="20">
        <f t="shared" si="13"/>
        <v>0</v>
      </c>
      <c r="I124" s="21"/>
      <c r="J124" s="20"/>
      <c r="K124" s="20"/>
      <c r="L124" s="20"/>
      <c r="M124" s="20"/>
      <c r="N124" s="20"/>
      <c r="O124" s="20"/>
      <c r="P124" s="20"/>
      <c r="Q124" s="21"/>
      <c r="R124" s="21"/>
      <c r="S124" s="20">
        <f>U124+Y124+Z124+AA124+AB124</f>
        <v>0</v>
      </c>
      <c r="T124" s="21"/>
      <c r="U124" s="20"/>
      <c r="V124" s="20"/>
      <c r="W124" s="20"/>
      <c r="X124" s="20"/>
      <c r="Y124" s="20"/>
      <c r="Z124" s="20"/>
      <c r="AA124" s="20"/>
      <c r="AB124" s="20"/>
      <c r="AC124" s="22">
        <f t="shared" si="12"/>
        <v>0</v>
      </c>
    </row>
    <row r="125" spans="7:29" ht="15.75" thickBot="1" x14ac:dyDescent="0.3">
      <c r="G125" s="44" t="s">
        <v>61</v>
      </c>
      <c r="H125" s="45">
        <f>SUM(H113:H124)+SUM(S113:S124)</f>
        <v>5</v>
      </c>
      <c r="I125" s="46">
        <f>H125</f>
        <v>5</v>
      </c>
      <c r="J125" s="45"/>
      <c r="K125" s="45"/>
      <c r="L125" s="45"/>
      <c r="M125" s="45"/>
      <c r="N125" s="45"/>
      <c r="O125" s="45"/>
      <c r="P125" s="45"/>
      <c r="Q125" s="46"/>
      <c r="R125" s="46" t="s">
        <v>43</v>
      </c>
      <c r="S125" s="32"/>
      <c r="T125" s="46"/>
      <c r="U125" s="45"/>
      <c r="V125" s="45"/>
      <c r="W125" s="45"/>
      <c r="X125" s="45"/>
      <c r="Y125" s="45"/>
      <c r="Z125" s="45"/>
      <c r="AA125" s="45"/>
      <c r="AB125" s="45"/>
      <c r="AC125" s="47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6" t="s">
        <v>10</v>
      </c>
      <c r="H128" s="7" t="s">
        <v>11</v>
      </c>
      <c r="I128" s="6" t="s">
        <v>12</v>
      </c>
      <c r="J128" s="9" t="s">
        <v>6</v>
      </c>
      <c r="K128" s="9" t="s">
        <v>13</v>
      </c>
      <c r="L128" s="9" t="s">
        <v>14</v>
      </c>
      <c r="M128" s="9" t="s">
        <v>15</v>
      </c>
      <c r="N128" s="9" t="s">
        <v>16</v>
      </c>
      <c r="O128" s="9" t="s">
        <v>17</v>
      </c>
      <c r="P128" s="9" t="s">
        <v>18</v>
      </c>
      <c r="R128" s="6" t="s">
        <v>19</v>
      </c>
      <c r="S128" s="7" t="s">
        <v>11</v>
      </c>
      <c r="T128" s="6" t="s">
        <v>12</v>
      </c>
      <c r="U128" s="7" t="s">
        <v>20</v>
      </c>
      <c r="V128" s="7" t="s">
        <v>21</v>
      </c>
      <c r="W128" s="7" t="s">
        <v>13</v>
      </c>
      <c r="X128" s="7" t="s">
        <v>14</v>
      </c>
      <c r="Y128" s="7" t="s">
        <v>15</v>
      </c>
      <c r="Z128" s="7" t="s">
        <v>16</v>
      </c>
      <c r="AA128" s="7" t="s">
        <v>17</v>
      </c>
      <c r="AB128" s="7" t="s">
        <v>18</v>
      </c>
      <c r="AC128" s="7" t="s">
        <v>22</v>
      </c>
    </row>
    <row r="129" spans="7:29" x14ac:dyDescent="0.25">
      <c r="G129" s="15" t="s">
        <v>163</v>
      </c>
      <c r="H129" s="16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6"/>
      <c r="V129" s="16"/>
      <c r="W129" s="16"/>
      <c r="X129" s="16"/>
      <c r="Y129" s="16"/>
      <c r="Z129" s="16"/>
      <c r="AA129" s="16"/>
      <c r="AB129" s="16"/>
      <c r="AC129" s="18">
        <f t="shared" ref="AC129:AC141" si="14">(U129/2)+(V129/2)+Y129+Z129+AA129</f>
        <v>0</v>
      </c>
    </row>
    <row r="130" spans="7:29" x14ac:dyDescent="0.25">
      <c r="G130" s="19"/>
      <c r="H130" s="20"/>
      <c r="I130" s="21"/>
      <c r="J130" s="21"/>
      <c r="K130" s="21"/>
      <c r="L130" s="21"/>
      <c r="M130" s="21"/>
      <c r="N130" s="21"/>
      <c r="O130" s="21"/>
      <c r="P130" s="21"/>
      <c r="Q130" s="21"/>
      <c r="R130" s="58" t="s">
        <v>86</v>
      </c>
      <c r="S130" s="58">
        <v>2</v>
      </c>
      <c r="T130" s="58" t="s">
        <v>164</v>
      </c>
      <c r="U130" s="59"/>
      <c r="V130" s="59"/>
      <c r="W130" s="59">
        <v>1</v>
      </c>
      <c r="X130" s="59">
        <v>1</v>
      </c>
      <c r="Y130" s="59"/>
      <c r="Z130" s="59"/>
      <c r="AA130" s="59"/>
      <c r="AB130" s="59">
        <v>2</v>
      </c>
      <c r="AC130" s="22">
        <f t="shared" si="14"/>
        <v>0</v>
      </c>
    </row>
    <row r="131" spans="7:29" x14ac:dyDescent="0.25">
      <c r="G131" s="19"/>
      <c r="H131" s="20"/>
      <c r="I131" s="21"/>
      <c r="J131" s="21"/>
      <c r="K131" s="21"/>
      <c r="L131" s="21"/>
      <c r="M131" s="21"/>
      <c r="N131" s="21"/>
      <c r="O131" s="21"/>
      <c r="P131" s="21"/>
      <c r="Q131" s="21"/>
      <c r="R131" s="58"/>
      <c r="S131" s="58">
        <v>2</v>
      </c>
      <c r="T131" s="75" t="s">
        <v>165</v>
      </c>
      <c r="U131" s="59"/>
      <c r="V131" s="59"/>
      <c r="W131" s="59">
        <v>2</v>
      </c>
      <c r="X131" s="59">
        <v>1</v>
      </c>
      <c r="Y131" s="59"/>
      <c r="Z131" s="59"/>
      <c r="AA131" s="59"/>
      <c r="AB131" s="59"/>
      <c r="AC131" s="22">
        <f t="shared" si="14"/>
        <v>0</v>
      </c>
    </row>
    <row r="132" spans="7:29" x14ac:dyDescent="0.25">
      <c r="G132" s="19"/>
      <c r="H132" s="20"/>
      <c r="I132" s="21"/>
      <c r="J132" s="21"/>
      <c r="K132" s="21"/>
      <c r="L132" s="21"/>
      <c r="M132" s="21"/>
      <c r="N132" s="21"/>
      <c r="O132" s="21"/>
      <c r="P132" s="21"/>
      <c r="Q132" s="21"/>
      <c r="R132" s="54" t="s">
        <v>109</v>
      </c>
      <c r="S132" s="54">
        <v>2</v>
      </c>
      <c r="T132" s="54" t="s">
        <v>164</v>
      </c>
      <c r="U132" s="52"/>
      <c r="V132" s="52"/>
      <c r="W132" s="52">
        <v>1</v>
      </c>
      <c r="X132" s="52">
        <v>1</v>
      </c>
      <c r="Y132" s="52"/>
      <c r="Z132" s="52"/>
      <c r="AA132" s="52"/>
      <c r="AB132" s="52">
        <v>2</v>
      </c>
      <c r="AC132" s="22">
        <f t="shared" si="14"/>
        <v>0</v>
      </c>
    </row>
    <row r="133" spans="7:29" x14ac:dyDescent="0.25">
      <c r="G133" s="19"/>
      <c r="H133" s="20"/>
      <c r="I133" s="21"/>
      <c r="J133" s="21"/>
      <c r="K133" s="21"/>
      <c r="L133" s="21"/>
      <c r="M133" s="21"/>
      <c r="N133" s="21"/>
      <c r="O133" s="21"/>
      <c r="P133" s="21"/>
      <c r="Q133" s="21"/>
      <c r="R133" s="21" t="s">
        <v>166</v>
      </c>
      <c r="S133" s="21">
        <v>2</v>
      </c>
      <c r="T133" s="21" t="s">
        <v>167</v>
      </c>
      <c r="U133" s="21">
        <v>2</v>
      </c>
      <c r="V133" s="21"/>
      <c r="W133" s="21">
        <v>1</v>
      </c>
      <c r="X133" s="21">
        <v>1</v>
      </c>
      <c r="Y133" s="21"/>
      <c r="Z133" s="21"/>
      <c r="AA133" s="21"/>
      <c r="AB133" s="21"/>
      <c r="AC133" s="22">
        <f t="shared" si="14"/>
        <v>1</v>
      </c>
    </row>
    <row r="134" spans="7:29" x14ac:dyDescent="0.25">
      <c r="G134" s="19"/>
      <c r="H134" s="2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0"/>
      <c r="V134" s="20"/>
      <c r="W134" s="20"/>
      <c r="X134" s="20"/>
      <c r="Y134" s="20"/>
      <c r="Z134" s="20"/>
      <c r="AA134" s="20"/>
      <c r="AB134" s="20"/>
      <c r="AC134" s="22">
        <f t="shared" si="14"/>
        <v>0</v>
      </c>
    </row>
    <row r="135" spans="7:29" x14ac:dyDescent="0.25">
      <c r="G135" s="19"/>
      <c r="H135" s="2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0"/>
      <c r="V135" s="20"/>
      <c r="W135" s="20"/>
      <c r="X135" s="20"/>
      <c r="Y135" s="20"/>
      <c r="Z135" s="20"/>
      <c r="AA135" s="20"/>
      <c r="AB135" s="20"/>
      <c r="AC135" s="22">
        <f t="shared" si="14"/>
        <v>0</v>
      </c>
    </row>
    <row r="136" spans="7:29" x14ac:dyDescent="0.25">
      <c r="G136" s="19"/>
      <c r="H136" s="2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0"/>
      <c r="V136" s="20"/>
      <c r="W136" s="20"/>
      <c r="X136" s="20"/>
      <c r="Y136" s="20"/>
      <c r="Z136" s="20"/>
      <c r="AA136" s="20"/>
      <c r="AB136" s="20"/>
      <c r="AC136" s="22">
        <f t="shared" si="14"/>
        <v>0</v>
      </c>
    </row>
    <row r="137" spans="7:29" x14ac:dyDescent="0.25">
      <c r="G137" s="19"/>
      <c r="H137" s="2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0"/>
      <c r="V137" s="20"/>
      <c r="W137" s="20"/>
      <c r="X137" s="20"/>
      <c r="Y137" s="20"/>
      <c r="Z137" s="20"/>
      <c r="AA137" s="20"/>
      <c r="AB137" s="20"/>
      <c r="AC137" s="22">
        <f t="shared" si="14"/>
        <v>0</v>
      </c>
    </row>
    <row r="138" spans="7:29" x14ac:dyDescent="0.25">
      <c r="G138" s="19"/>
      <c r="H138" s="2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0"/>
      <c r="V138" s="20"/>
      <c r="W138" s="20"/>
      <c r="X138" s="20"/>
      <c r="Y138" s="20"/>
      <c r="Z138" s="20"/>
      <c r="AA138" s="20"/>
      <c r="AB138" s="20"/>
      <c r="AC138" s="22">
        <f t="shared" si="14"/>
        <v>0</v>
      </c>
    </row>
    <row r="139" spans="7:29" x14ac:dyDescent="0.25">
      <c r="G139" s="19"/>
      <c r="H139" s="2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0"/>
      <c r="T139" s="21"/>
      <c r="U139" s="20"/>
      <c r="V139" s="20"/>
      <c r="W139" s="20"/>
      <c r="X139" s="20"/>
      <c r="Y139" s="20"/>
      <c r="Z139" s="20"/>
      <c r="AA139" s="20"/>
      <c r="AB139" s="20"/>
      <c r="AC139" s="22">
        <f t="shared" si="14"/>
        <v>0</v>
      </c>
    </row>
    <row r="140" spans="7:29" x14ac:dyDescent="0.25">
      <c r="G140" s="19"/>
      <c r="H140" s="2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0"/>
      <c r="T140" s="21"/>
      <c r="U140" s="20"/>
      <c r="V140" s="20"/>
      <c r="W140" s="20"/>
      <c r="X140" s="20"/>
      <c r="Y140" s="20"/>
      <c r="Z140" s="20"/>
      <c r="AA140" s="20"/>
      <c r="AB140" s="20"/>
      <c r="AC140" s="22">
        <f t="shared" si="14"/>
        <v>0</v>
      </c>
    </row>
    <row r="141" spans="7:29" x14ac:dyDescent="0.25">
      <c r="G141" s="19"/>
      <c r="H141" s="20"/>
      <c r="I141" s="21"/>
      <c r="J141" s="20"/>
      <c r="K141" s="20"/>
      <c r="L141" s="20"/>
      <c r="M141" s="20"/>
      <c r="N141" s="20"/>
      <c r="O141" s="20"/>
      <c r="P141" s="20"/>
      <c r="Q141" s="21"/>
      <c r="R141" s="21"/>
      <c r="S141" s="20">
        <f>U141+Y141+Z141+AA141+AB141</f>
        <v>0</v>
      </c>
      <c r="T141" s="21"/>
      <c r="U141" s="20"/>
      <c r="V141" s="20"/>
      <c r="W141" s="20"/>
      <c r="X141" s="20"/>
      <c r="Y141" s="20"/>
      <c r="Z141" s="20"/>
      <c r="AA141" s="20"/>
      <c r="AB141" s="20"/>
      <c r="AC141" s="22">
        <f t="shared" si="14"/>
        <v>0</v>
      </c>
    </row>
    <row r="142" spans="7:29" ht="15.75" thickBot="1" x14ac:dyDescent="0.3">
      <c r="G142" s="44" t="s">
        <v>61</v>
      </c>
      <c r="H142" s="45">
        <f>SUM(H129:H141)+SUM(S129:S141)</f>
        <v>8</v>
      </c>
      <c r="I142" s="46">
        <f>H142</f>
        <v>8</v>
      </c>
      <c r="J142" s="45"/>
      <c r="K142" s="45"/>
      <c r="L142" s="45"/>
      <c r="M142" s="45"/>
      <c r="N142" s="45"/>
      <c r="O142" s="45"/>
      <c r="P142" s="45"/>
      <c r="Q142" s="46"/>
      <c r="R142" s="46" t="s">
        <v>43</v>
      </c>
      <c r="S142" s="32"/>
      <c r="T142" s="46"/>
      <c r="U142" s="45"/>
      <c r="V142" s="45"/>
      <c r="W142" s="45"/>
      <c r="X142" s="45"/>
      <c r="Y142" s="45"/>
      <c r="Z142" s="45"/>
      <c r="AA142" s="45"/>
      <c r="AB142" s="45"/>
      <c r="AC142" s="47"/>
    </row>
    <row r="143" spans="7:29" ht="15.75" thickBot="1" x14ac:dyDescent="0.3">
      <c r="G143" s="31"/>
      <c r="H143" s="32"/>
      <c r="I143" s="33"/>
      <c r="J143" s="32"/>
      <c r="K143" s="32"/>
      <c r="L143" s="32"/>
      <c r="M143" s="32"/>
      <c r="N143" s="32"/>
      <c r="O143" s="32"/>
      <c r="P143" s="32"/>
      <c r="Q143" s="33"/>
      <c r="R143" s="33"/>
      <c r="S143" s="32"/>
      <c r="T143" s="33"/>
      <c r="U143" s="32"/>
      <c r="V143" s="32"/>
      <c r="W143" s="32"/>
      <c r="X143" s="32"/>
      <c r="Y143" s="32"/>
      <c r="Z143" s="32"/>
      <c r="AA143" s="32"/>
      <c r="AB143" s="32"/>
      <c r="AC143" s="34"/>
    </row>
  </sheetData>
  <mergeCells count="1">
    <mergeCell ref="U4:V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2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2020-08-28T11:04:21Z</dcterms:created>
  <dcterms:modified xsi:type="dcterms:W3CDTF">2020-08-28T11:04:41Z</dcterms:modified>
</cp:coreProperties>
</file>