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Ost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27" i="1"/>
  <c r="AA25" i="1"/>
  <c r="AA24" i="1"/>
  <c r="D24" i="1"/>
  <c r="AA23" i="1"/>
  <c r="D23" i="1"/>
  <c r="AA22" i="1"/>
  <c r="AA21" i="1"/>
  <c r="AA20" i="1"/>
  <c r="AA19" i="1"/>
  <c r="AA18" i="1"/>
  <c r="AA17" i="1"/>
  <c r="AA16" i="1"/>
  <c r="AA15" i="1"/>
  <c r="AA14" i="1"/>
  <c r="AA13" i="1"/>
  <c r="AA12" i="1"/>
  <c r="D12" i="1"/>
  <c r="D36" i="1" s="1"/>
  <c r="AA11" i="1"/>
  <c r="AA5" i="1" s="1"/>
  <c r="AA10" i="1"/>
  <c r="AA9" i="1"/>
  <c r="Z5" i="1"/>
  <c r="Y5" i="1"/>
  <c r="X5" i="1"/>
  <c r="W5" i="1"/>
  <c r="V5" i="1"/>
  <c r="U5" i="1"/>
  <c r="T5" i="1"/>
  <c r="D20" i="1" s="1"/>
  <c r="Q5" i="1"/>
  <c r="D35" i="1" s="1"/>
  <c r="P5" i="1"/>
  <c r="O5" i="1"/>
  <c r="N5" i="1"/>
  <c r="N1" i="1" s="1"/>
  <c r="M5" i="1"/>
  <c r="D18" i="1" s="1"/>
  <c r="L5" i="1"/>
  <c r="K5" i="1"/>
  <c r="J5" i="1"/>
  <c r="D17" i="1" s="1"/>
  <c r="P1" i="1"/>
  <c r="O1" i="1"/>
  <c r="M1" i="1"/>
  <c r="L1" i="1"/>
  <c r="K1" i="1"/>
  <c r="D26" i="1" l="1"/>
  <c r="D37" i="1"/>
  <c r="J1" i="1"/>
  <c r="D40" i="1" l="1"/>
  <c r="D1" i="1" s="1"/>
  <c r="A6" i="1" l="1"/>
  <c r="A7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  to clear area for town  1 To build up Oleg's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Size for everything on the line.  Stronghold &amp; Investor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<sst xmlns="http://schemas.openxmlformats.org/spreadsheetml/2006/main" count="89" uniqueCount="75">
  <si>
    <t>Overall Income</t>
  </si>
  <si>
    <t>Totals</t>
  </si>
  <si>
    <t>carried</t>
  </si>
  <si>
    <t>Land</t>
  </si>
  <si>
    <t>Owned by the Stonghold</t>
  </si>
  <si>
    <t>Owned by Investors</t>
  </si>
  <si>
    <t>Council</t>
  </si>
  <si>
    <t xml:space="preserve">Name </t>
  </si>
  <si>
    <t xml:space="preserve">Mod </t>
  </si>
  <si>
    <t>Spend</t>
  </si>
  <si>
    <t>Location</t>
  </si>
  <si>
    <t>Type</t>
  </si>
  <si>
    <t>Buildings</t>
  </si>
  <si>
    <t>Economy</t>
  </si>
  <si>
    <t>Loyalty</t>
  </si>
  <si>
    <t>Stability</t>
  </si>
  <si>
    <t>Minor</t>
  </si>
  <si>
    <t>Medium</t>
  </si>
  <si>
    <t>Major</t>
  </si>
  <si>
    <t>Defence</t>
  </si>
  <si>
    <t>Consumption</t>
  </si>
  <si>
    <t>Income</t>
  </si>
  <si>
    <t>Leader</t>
  </si>
  <si>
    <t>Svetlana</t>
  </si>
  <si>
    <t>Treasurer</t>
  </si>
  <si>
    <t>Zelona</t>
  </si>
  <si>
    <t>Magistrate</t>
  </si>
  <si>
    <t>Lt Keston Garess</t>
  </si>
  <si>
    <t>Olegs is a single district country towm</t>
  </si>
  <si>
    <t>Moderator</t>
  </si>
  <si>
    <t>None</t>
  </si>
  <si>
    <t>Olegs</t>
  </si>
  <si>
    <t>Size</t>
  </si>
  <si>
    <t>Oleg's personal Holdings</t>
  </si>
  <si>
    <t>Marshall</t>
  </si>
  <si>
    <t>Barracks</t>
  </si>
  <si>
    <t>( One Site</t>
  </si>
  <si>
    <t>Road House (Oleg &amp; Svetlana)</t>
  </si>
  <si>
    <t>Variance = 1</t>
  </si>
  <si>
    <t>Monument</t>
  </si>
  <si>
    <t>Shop (Oleg &amp; Svetlana)</t>
  </si>
  <si>
    <t>Total</t>
  </si>
  <si>
    <t>Granary</t>
  </si>
  <si>
    <t>Mill (Oleg &amp; Svetlana)</t>
  </si>
  <si>
    <t>Public Baths</t>
  </si>
  <si>
    <t>Orphanage</t>
  </si>
  <si>
    <t>INCOME</t>
  </si>
  <si>
    <t>Investors Holdings</t>
  </si>
  <si>
    <t>Core Economy</t>
  </si>
  <si>
    <t>Pharasma</t>
  </si>
  <si>
    <t>Grave Yard (Pharasma)</t>
  </si>
  <si>
    <t xml:space="preserve">Magic Ecomomy </t>
  </si>
  <si>
    <t>Exotic Artisan</t>
  </si>
  <si>
    <t>Resouces</t>
  </si>
  <si>
    <t>Fiddler / Erastil</t>
  </si>
  <si>
    <t>Chapel (Erastil)</t>
  </si>
  <si>
    <t>Investors Taxes.</t>
  </si>
  <si>
    <t>WSM</t>
  </si>
  <si>
    <t>Serai</t>
  </si>
  <si>
    <t>Roads</t>
  </si>
  <si>
    <t>Highways</t>
  </si>
  <si>
    <t>Canals</t>
  </si>
  <si>
    <t xml:space="preserve"> (20 max)</t>
  </si>
  <si>
    <t>CONSUMPTION</t>
  </si>
  <si>
    <t>Costs</t>
  </si>
  <si>
    <t>Semi-Wilderness</t>
  </si>
  <si>
    <t>Rural</t>
  </si>
  <si>
    <t>Urban</t>
  </si>
  <si>
    <t>City Districts</t>
  </si>
  <si>
    <t>Subtotal</t>
  </si>
  <si>
    <t>R</t>
  </si>
  <si>
    <t>Reductions</t>
  </si>
  <si>
    <t>Consumption Mods</t>
  </si>
  <si>
    <t>Stewardship Mods</t>
  </si>
  <si>
    <t>Total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</si>
</sst>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0" fontId="1" fillId="6" borderId="0" applyNumberFormat="0" applyBorder="0" applyAlignment="0" applyProtection="0"/>
  </cellStyleXfs>
  <cellXfs count="53">
    <xf numFmtId="0" fontId="0" fillId="0" borderId="0" xfId="0"/>
    <xf numFmtId="2" fontId="0" fillId="0" borderId="0" xfId="0" applyNumberFormat="1"/>
    <xf numFmtId="0" fontId="0" fillId="5" borderId="2" xfId="4" applyFont="1"/>
    <xf numFmtId="0" fontId="4" fillId="4" borderId="1" xfId="3"/>
    <xf numFmtId="0" fontId="0" fillId="7" borderId="0" xfId="0" applyFill="1"/>
    <xf numFmtId="0" fontId="6" fillId="7" borderId="0" xfId="0" applyFont="1" applyFill="1"/>
    <xf numFmtId="0" fontId="6" fillId="8" borderId="0" xfId="0" applyFont="1" applyFill="1"/>
    <xf numFmtId="0" fontId="3" fillId="3" borderId="1" xfId="2"/>
    <xf numFmtId="0" fontId="6" fillId="7" borderId="0" xfId="0" applyFont="1" applyFill="1" applyAlignment="1">
      <alignment horizontal="center" vertical="center" wrapText="1"/>
    </xf>
    <xf numFmtId="0" fontId="0" fillId="8" borderId="0" xfId="0" applyFill="1"/>
    <xf numFmtId="0" fontId="6" fillId="8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center"/>
    </xf>
    <xf numFmtId="0" fontId="3" fillId="3" borderId="3" xfId="2" applyBorder="1"/>
    <xf numFmtId="0" fontId="0" fillId="5" borderId="4" xfId="4" applyFont="1" applyBorder="1"/>
    <xf numFmtId="0" fontId="7" fillId="5" borderId="5" xfId="4" applyFont="1" applyBorder="1" applyAlignment="1">
      <alignment horizontal="center"/>
    </xf>
    <xf numFmtId="0" fontId="0" fillId="0" borderId="6" xfId="0" applyBorder="1"/>
    <xf numFmtId="0" fontId="5" fillId="9" borderId="6" xfId="0" applyFont="1" applyFill="1" applyBorder="1"/>
    <xf numFmtId="0" fontId="0" fillId="9" borderId="6" xfId="0" applyFill="1" applyBorder="1"/>
    <xf numFmtId="0" fontId="0" fillId="10" borderId="7" xfId="0" applyFill="1" applyBorder="1"/>
    <xf numFmtId="0" fontId="0" fillId="5" borderId="8" xfId="4" applyFont="1" applyBorder="1"/>
    <xf numFmtId="0" fontId="0" fillId="5" borderId="9" xfId="4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5" borderId="0" xfId="4" applyFont="1" applyBorder="1"/>
    <xf numFmtId="0" fontId="0" fillId="9" borderId="0" xfId="0" applyFill="1" applyBorder="1"/>
    <xf numFmtId="0" fontId="0" fillId="10" borderId="10" xfId="0" applyFill="1" applyBorder="1"/>
    <xf numFmtId="0" fontId="5" fillId="0" borderId="0" xfId="0" applyFont="1"/>
    <xf numFmtId="0" fontId="0" fillId="0" borderId="0" xfId="0" applyFill="1" applyBorder="1"/>
    <xf numFmtId="0" fontId="0" fillId="0" borderId="11" xfId="0" applyBorder="1"/>
    <xf numFmtId="0" fontId="4" fillId="11" borderId="1" xfId="3" applyFill="1"/>
    <xf numFmtId="0" fontId="0" fillId="5" borderId="12" xfId="4" applyFont="1" applyBorder="1"/>
    <xf numFmtId="0" fontId="0" fillId="5" borderId="13" xfId="4" applyFont="1" applyBorder="1" applyAlignment="1">
      <alignment horizontal="center"/>
    </xf>
    <xf numFmtId="0" fontId="0" fillId="0" borderId="14" xfId="0" applyBorder="1"/>
    <xf numFmtId="0" fontId="0" fillId="10" borderId="15" xfId="0" applyFill="1" applyBorder="1"/>
    <xf numFmtId="0" fontId="0" fillId="5" borderId="16" xfId="4" applyFont="1" applyBorder="1"/>
    <xf numFmtId="0" fontId="0" fillId="5" borderId="17" xfId="4" applyFont="1" applyBorder="1" applyAlignment="1">
      <alignment horizontal="center"/>
    </xf>
    <xf numFmtId="0" fontId="0" fillId="0" borderId="18" xfId="0" applyBorder="1"/>
    <xf numFmtId="0" fontId="5" fillId="0" borderId="0" xfId="0" applyFont="1" applyBorder="1"/>
    <xf numFmtId="0" fontId="0" fillId="5" borderId="19" xfId="4" applyFont="1" applyBorder="1" applyAlignment="1">
      <alignment horizontal="center"/>
    </xf>
    <xf numFmtId="0" fontId="0" fillId="5" borderId="0" xfId="4" applyFont="1" applyBorder="1" applyAlignment="1">
      <alignment horizontal="left"/>
    </xf>
    <xf numFmtId="0" fontId="0" fillId="5" borderId="20" xfId="4" applyFont="1" applyBorder="1"/>
    <xf numFmtId="0" fontId="0" fillId="5" borderId="21" xfId="4" applyFont="1" applyBorder="1" applyAlignment="1">
      <alignment horizontal="center"/>
    </xf>
    <xf numFmtId="0" fontId="8" fillId="0" borderId="0" xfId="0" applyFont="1" applyFill="1" applyBorder="1"/>
    <xf numFmtId="164" fontId="4" fillId="4" borderId="1" xfId="3" applyNumberFormat="1"/>
    <xf numFmtId="0" fontId="0" fillId="5" borderId="22" xfId="4" applyFont="1" applyBorder="1" applyAlignment="1">
      <alignment horizontal="center"/>
    </xf>
    <xf numFmtId="0" fontId="0" fillId="0" borderId="23" xfId="0" applyBorder="1"/>
    <xf numFmtId="0" fontId="1" fillId="6" borderId="11" xfId="5" applyBorder="1"/>
    <xf numFmtId="0" fontId="0" fillId="5" borderId="24" xfId="4" applyFont="1" applyBorder="1"/>
    <xf numFmtId="0" fontId="0" fillId="5" borderId="25" xfId="4" applyFont="1" applyBorder="1" applyAlignment="1">
      <alignment horizontal="center"/>
    </xf>
    <xf numFmtId="0" fontId="0" fillId="5" borderId="26" xfId="4" applyFont="1" applyBorder="1"/>
    <xf numFmtId="0" fontId="0" fillId="6" borderId="11" xfId="5" applyFont="1" applyBorder="1"/>
    <xf numFmtId="0" fontId="2" fillId="2" borderId="11" xfId="1" applyBorder="1"/>
  </cellXfs>
  <cellStyles count="6">
    <cellStyle name="20% - Accent1" xfId="5" builtinId="30"/>
    <cellStyle name="Calculation" xfId="3" builtinId="22"/>
    <cellStyle name="Good" xfId="1" builtinId="26"/>
    <cellStyle name="Input" xfId="2" builtinId="20"/>
    <cellStyle name="Normal" xfId="0" builtinId="0"/>
    <cellStyle name="Note" xfId="4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321067</xdr:colOff>
      <xdr:row>29</xdr:row>
      <xdr:rowOff>85619</xdr:rowOff>
    </xdr:from>
    <xdr:to>
      <xdr:col>17</xdr:col>
      <xdr:colOff>74915</xdr:colOff>
      <xdr:row>31</xdr:row>
      <xdr:rowOff>171236</xdr:rowOff>
    </xdr:to>
    <xdr:sp macro="" textlink="">
      <xdr:nvSpPr>
        <xdr:cNvPr id="2" name="TextBox 1"/>
        <xdr:cNvSpPr txBox="1"/>
      </xdr:nvSpPr>
      <xdr:spPr>
        <a:xfrm>
          <a:off x="8417317" y="5876819"/>
          <a:ext cx="3411448" cy="466617"/>
        </a:xfrm>
        <a:prstGeom prst="rect">
          <a:avLst/>
        </a:prstGeom>
        <a:solidFill>
          <a:srgbClr val="FF99CC"/>
        </a:solidFill>
        <a:ln w="571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solidFill>
                <a:srgbClr val="FF0000"/>
              </a:solidFill>
            </a:rPr>
            <a:t>NOTE:  WSM owes Oston  0.5 BP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1"/>
  <sheetViews>
    <sheetView tabSelected="1" topLeftCell="A2" zoomScale="89" zoomScaleNormal="89" workbookViewId="0">
      <selection activeCell="K27" sqref="K27"/>
    </sheetView>
  </sheetViews>
  <sheetFormatPr defaultRowHeight="15" x14ac:dyDescent="0.25"/>
  <cols>
    <col min="3" max="3" width="18.42578125" customWidth="1"/>
    <col min="7" max="7" width="8.42578125" customWidth="1"/>
    <col min="9" max="9" width="21.42578125" customWidth="1"/>
    <col min="18" max="18" width="15.42578125" customWidth="1"/>
    <col min="19" max="19" width="28" customWidth="1"/>
  </cols>
  <sheetData>
    <row r="1" spans="1:27" x14ac:dyDescent="0.25">
      <c r="C1" t="s">
        <v>0</v>
      </c>
      <c r="D1" s="1">
        <f>D40+D2</f>
        <v>1.7</v>
      </c>
      <c r="I1" s="2" t="s">
        <v>1</v>
      </c>
      <c r="J1" s="3">
        <f>J5+T5</f>
        <v>7</v>
      </c>
      <c r="K1" s="3">
        <f>K5+U5</f>
        <v>8</v>
      </c>
      <c r="L1" s="3">
        <f>L5+V5</f>
        <v>7</v>
      </c>
      <c r="M1" s="3">
        <f>M5+W5</f>
        <v>2</v>
      </c>
      <c r="N1" s="3">
        <f>N5+X5</f>
        <v>0</v>
      </c>
      <c r="O1" s="3">
        <f>O5+Y5</f>
        <v>0</v>
      </c>
      <c r="P1" s="3">
        <f>P5+Z5</f>
        <v>2</v>
      </c>
    </row>
    <row r="2" spans="1:27" x14ac:dyDescent="0.25">
      <c r="C2" t="s">
        <v>2</v>
      </c>
      <c r="D2">
        <v>0.3</v>
      </c>
    </row>
    <row r="3" spans="1:27" x14ac:dyDescent="0.25">
      <c r="G3" s="4"/>
      <c r="H3" s="4" t="s">
        <v>3</v>
      </c>
      <c r="I3" s="5" t="s">
        <v>4</v>
      </c>
      <c r="J3" s="4"/>
      <c r="S3" s="6" t="s">
        <v>5</v>
      </c>
    </row>
    <row r="4" spans="1:27" ht="30" x14ac:dyDescent="0.25">
      <c r="B4" t="s">
        <v>6</v>
      </c>
      <c r="C4" t="s">
        <v>7</v>
      </c>
      <c r="D4" t="s">
        <v>8</v>
      </c>
      <c r="F4" s="7" t="s">
        <v>9</v>
      </c>
      <c r="G4" s="4" t="s">
        <v>10</v>
      </c>
      <c r="H4" s="4" t="s">
        <v>11</v>
      </c>
      <c r="I4" s="4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S4" s="9" t="s">
        <v>12</v>
      </c>
      <c r="T4" s="10" t="s">
        <v>13</v>
      </c>
      <c r="U4" s="10" t="s">
        <v>14</v>
      </c>
      <c r="V4" s="10" t="s">
        <v>15</v>
      </c>
      <c r="W4" s="10" t="s">
        <v>16</v>
      </c>
      <c r="X4" s="10" t="s">
        <v>17</v>
      </c>
      <c r="Y4" s="10" t="s">
        <v>18</v>
      </c>
      <c r="Z4" s="10" t="s">
        <v>19</v>
      </c>
      <c r="AA4" s="10" t="s">
        <v>21</v>
      </c>
    </row>
    <row r="5" spans="1:27" x14ac:dyDescent="0.25">
      <c r="F5" s="7"/>
      <c r="J5" s="3">
        <f>SUM(J6:J28)</f>
        <v>0</v>
      </c>
      <c r="K5" s="3">
        <f>SUM(K6:K28)</f>
        <v>5</v>
      </c>
      <c r="L5" s="3">
        <f>SUM(L6:L28)</f>
        <v>5</v>
      </c>
      <c r="M5" s="3">
        <f>SUM(M6:M29)</f>
        <v>0</v>
      </c>
      <c r="N5" s="3">
        <f>SUM(N6:N29)</f>
        <v>0</v>
      </c>
      <c r="O5" s="3">
        <f>SUM(O6:O29)</f>
        <v>0</v>
      </c>
      <c r="P5" s="3">
        <f>SUM(P6:P29)</f>
        <v>2</v>
      </c>
      <c r="Q5" s="3">
        <f>SUM(Q6:Q29)</f>
        <v>0</v>
      </c>
      <c r="T5" s="3">
        <f>SUM(T6:T29)</f>
        <v>7</v>
      </c>
      <c r="U5" s="3">
        <f>SUM(U6:U29)</f>
        <v>3</v>
      </c>
      <c r="V5" s="3">
        <f>SUM(V6:V29)</f>
        <v>2</v>
      </c>
      <c r="W5" s="3">
        <f>SUM(W6:W29)</f>
        <v>2</v>
      </c>
      <c r="X5" s="3">
        <f>SUM(X6:X29)</f>
        <v>0</v>
      </c>
      <c r="Y5" s="3">
        <f>SUM(Y6:Y29)</f>
        <v>0</v>
      </c>
      <c r="Z5" s="3">
        <f>SUM(Z6:Z29)</f>
        <v>0</v>
      </c>
      <c r="AA5">
        <f>SUM(AA6:AA26)</f>
        <v>5.5</v>
      </c>
    </row>
    <row r="6" spans="1:27" x14ac:dyDescent="0.25">
      <c r="A6">
        <f>$D$1/2</f>
        <v>0.85</v>
      </c>
      <c r="B6" t="s">
        <v>22</v>
      </c>
      <c r="C6" t="s">
        <v>23</v>
      </c>
      <c r="D6">
        <v>7</v>
      </c>
      <c r="G6" s="11"/>
      <c r="H6" s="12"/>
    </row>
    <row r="7" spans="1:27" x14ac:dyDescent="0.25">
      <c r="A7">
        <f>$D$1/2</f>
        <v>0.85</v>
      </c>
      <c r="B7" t="s">
        <v>24</v>
      </c>
      <c r="C7" t="s">
        <v>25</v>
      </c>
      <c r="D7">
        <v>10</v>
      </c>
      <c r="H7" s="12"/>
    </row>
    <row r="8" spans="1:27" ht="15.75" thickBot="1" x14ac:dyDescent="0.3">
      <c r="B8" t="s">
        <v>26</v>
      </c>
      <c r="C8" t="s">
        <v>27</v>
      </c>
      <c r="D8">
        <v>7</v>
      </c>
      <c r="G8" t="s">
        <v>28</v>
      </c>
      <c r="H8" s="12"/>
    </row>
    <row r="9" spans="1:27" x14ac:dyDescent="0.25">
      <c r="B9" t="s">
        <v>29</v>
      </c>
      <c r="C9" t="s">
        <v>30</v>
      </c>
      <c r="D9">
        <v>0</v>
      </c>
      <c r="F9" s="13"/>
      <c r="G9" s="14" t="s">
        <v>31</v>
      </c>
      <c r="H9" s="15" t="s">
        <v>32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7" t="s">
        <v>33</v>
      </c>
      <c r="T9" s="18"/>
      <c r="U9" s="18"/>
      <c r="V9" s="18"/>
      <c r="W9" s="18"/>
      <c r="X9" s="18"/>
      <c r="Y9" s="18"/>
      <c r="Z9" s="18"/>
      <c r="AA9" s="19">
        <f>SUM(W9:Y9)+T9/2</f>
        <v>0</v>
      </c>
    </row>
    <row r="10" spans="1:27" x14ac:dyDescent="0.25">
      <c r="B10" t="s">
        <v>34</v>
      </c>
      <c r="C10" t="s">
        <v>30</v>
      </c>
      <c r="D10">
        <v>0</v>
      </c>
      <c r="G10" s="20"/>
      <c r="H10" s="21">
        <v>4</v>
      </c>
      <c r="I10" s="22" t="s">
        <v>35</v>
      </c>
      <c r="J10" s="23"/>
      <c r="K10" s="23"/>
      <c r="L10" s="23">
        <v>1</v>
      </c>
      <c r="M10" s="23"/>
      <c r="N10" s="23"/>
      <c r="O10" s="23"/>
      <c r="P10" s="23">
        <v>2</v>
      </c>
      <c r="Q10" s="23"/>
      <c r="R10" s="24" t="s">
        <v>36</v>
      </c>
      <c r="S10" s="25" t="s">
        <v>37</v>
      </c>
      <c r="T10" s="25">
        <v>2</v>
      </c>
      <c r="U10" s="25"/>
      <c r="V10" s="25"/>
      <c r="W10" s="25"/>
      <c r="X10" s="25"/>
      <c r="Y10" s="25"/>
      <c r="Z10" s="25"/>
      <c r="AA10" s="26">
        <f>SUM(W10:Y10)+T10/2</f>
        <v>1</v>
      </c>
    </row>
    <row r="11" spans="1:27" x14ac:dyDescent="0.25">
      <c r="B11" s="27" t="s">
        <v>38</v>
      </c>
      <c r="C11" s="27"/>
      <c r="G11" s="20"/>
      <c r="H11" s="21">
        <v>2</v>
      </c>
      <c r="I11" s="28" t="s">
        <v>39</v>
      </c>
      <c r="J11" s="23"/>
      <c r="K11" s="23">
        <v>1</v>
      </c>
      <c r="L11" s="23"/>
      <c r="M11" s="23"/>
      <c r="N11" s="23"/>
      <c r="O11" s="23"/>
      <c r="P11" s="23"/>
      <c r="Q11" s="23"/>
      <c r="R11" s="24" t="s">
        <v>36</v>
      </c>
      <c r="S11" s="25" t="s">
        <v>40</v>
      </c>
      <c r="T11" s="25">
        <v>1</v>
      </c>
      <c r="U11" s="25"/>
      <c r="V11" s="25"/>
      <c r="W11" s="25"/>
      <c r="X11" s="25"/>
      <c r="Y11" s="25"/>
      <c r="Z11" s="25"/>
      <c r="AA11" s="26">
        <f>SUM(W11:Y11)+T11/2</f>
        <v>0.5</v>
      </c>
    </row>
    <row r="12" spans="1:27" ht="15.75" thickBot="1" x14ac:dyDescent="0.3">
      <c r="C12" s="29" t="s">
        <v>41</v>
      </c>
      <c r="D12" s="3">
        <f>SUM(D6:D11)</f>
        <v>24</v>
      </c>
      <c r="G12" s="20"/>
      <c r="H12" s="21">
        <v>3</v>
      </c>
      <c r="I12" s="23" t="s">
        <v>42</v>
      </c>
      <c r="J12" s="23"/>
      <c r="K12" s="23">
        <v>1</v>
      </c>
      <c r="L12" s="23">
        <v>2</v>
      </c>
      <c r="M12" s="23"/>
      <c r="N12" s="23"/>
      <c r="O12" s="23"/>
      <c r="P12" s="23"/>
      <c r="Q12" s="23"/>
      <c r="R12" s="23"/>
      <c r="S12" s="25" t="s">
        <v>43</v>
      </c>
      <c r="T12" s="25">
        <v>1</v>
      </c>
      <c r="U12" s="25"/>
      <c r="V12" s="25"/>
      <c r="W12" s="25"/>
      <c r="X12" s="25"/>
      <c r="Y12" s="25"/>
      <c r="Z12" s="25"/>
      <c r="AA12" s="26">
        <f>SUM(W12:Y12)+T12/2</f>
        <v>0.5</v>
      </c>
    </row>
    <row r="13" spans="1:27" ht="15.75" thickTop="1" x14ac:dyDescent="0.25">
      <c r="G13" s="20"/>
      <c r="H13" s="21">
        <v>1</v>
      </c>
      <c r="I13" t="s">
        <v>44</v>
      </c>
      <c r="K13">
        <v>1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6">
        <f>SUM(W13:Y13)+T13/2</f>
        <v>0</v>
      </c>
    </row>
    <row r="14" spans="1:27" x14ac:dyDescent="0.25">
      <c r="A14" s="30"/>
      <c r="B14" s="30"/>
      <c r="C14" s="30"/>
      <c r="D14" s="30"/>
      <c r="E14" s="30"/>
      <c r="G14" s="20"/>
      <c r="H14" s="21">
        <v>2</v>
      </c>
      <c r="I14" s="23" t="s">
        <v>45</v>
      </c>
      <c r="J14" s="23"/>
      <c r="K14" s="23">
        <v>2</v>
      </c>
      <c r="L14" s="23">
        <v>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6">
        <f>SUM(W14:Y14)+T14/2</f>
        <v>0</v>
      </c>
    </row>
    <row r="15" spans="1:27" ht="15.75" thickBot="1" x14ac:dyDescent="0.3">
      <c r="G15" s="31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>
        <f>SUM(W15:Y15)+T15/2</f>
        <v>0</v>
      </c>
    </row>
    <row r="16" spans="1:27" x14ac:dyDescent="0.25">
      <c r="A16" t="s">
        <v>46</v>
      </c>
      <c r="G16" s="35"/>
      <c r="H16" s="36"/>
      <c r="I16" s="37"/>
      <c r="J16" s="23"/>
      <c r="K16" s="23"/>
      <c r="L16" s="23"/>
      <c r="M16" s="23"/>
      <c r="N16" s="23"/>
      <c r="O16" s="23"/>
      <c r="P16" s="23"/>
      <c r="Q16" s="23"/>
      <c r="R16" s="23"/>
      <c r="S16" s="38" t="s">
        <v>47</v>
      </c>
      <c r="T16" s="23"/>
      <c r="U16" s="23"/>
      <c r="V16" s="23"/>
      <c r="W16" s="23"/>
      <c r="X16" s="23"/>
      <c r="Y16" s="23"/>
      <c r="Z16" s="23"/>
      <c r="AA16" s="26">
        <f>SUM(W16:Y16)+T16/2</f>
        <v>0</v>
      </c>
    </row>
    <row r="17" spans="1:27" x14ac:dyDescent="0.25">
      <c r="C17" t="s">
        <v>48</v>
      </c>
      <c r="D17" s="3">
        <f>J5</f>
        <v>0</v>
      </c>
      <c r="G17" s="20"/>
      <c r="H17" s="39">
        <v>1</v>
      </c>
      <c r="I17" s="37"/>
      <c r="J17" s="23"/>
      <c r="K17" s="23"/>
      <c r="L17" s="23"/>
      <c r="M17" s="23"/>
      <c r="N17" s="23"/>
      <c r="O17" s="23"/>
      <c r="P17" s="23"/>
      <c r="Q17" s="23"/>
      <c r="R17" s="24" t="s">
        <v>49</v>
      </c>
      <c r="S17" s="23" t="s">
        <v>50</v>
      </c>
      <c r="T17" s="23"/>
      <c r="U17" s="23">
        <v>1</v>
      </c>
      <c r="V17" s="23">
        <v>1</v>
      </c>
      <c r="W17" s="23"/>
      <c r="X17" s="23"/>
      <c r="Y17" s="23"/>
      <c r="Z17" s="23"/>
      <c r="AA17" s="26">
        <f>SUM(W17:Y17)+T17/2</f>
        <v>0</v>
      </c>
    </row>
    <row r="18" spans="1:27" x14ac:dyDescent="0.25">
      <c r="C18" t="s">
        <v>51</v>
      </c>
      <c r="D18" s="3">
        <f>SUM(M5:O5)</f>
        <v>0</v>
      </c>
      <c r="G18" s="20"/>
      <c r="H18" s="39">
        <v>2</v>
      </c>
      <c r="I18" s="37"/>
      <c r="J18" s="23"/>
      <c r="K18" s="23"/>
      <c r="L18" s="23"/>
      <c r="M18" s="23"/>
      <c r="N18" s="23"/>
      <c r="O18" s="23"/>
      <c r="P18" s="23"/>
      <c r="Q18" s="23"/>
      <c r="R18" s="40" t="s">
        <v>25</v>
      </c>
      <c r="S18" s="22" t="s">
        <v>52</v>
      </c>
      <c r="T18" s="23">
        <v>2</v>
      </c>
      <c r="U18" s="23"/>
      <c r="V18" s="23"/>
      <c r="W18">
        <v>1</v>
      </c>
      <c r="AA18" s="26">
        <f>SUM(W18:Y18)+T18/2</f>
        <v>2</v>
      </c>
    </row>
    <row r="19" spans="1:27" x14ac:dyDescent="0.25">
      <c r="C19" t="s">
        <v>53</v>
      </c>
      <c r="D19" s="3"/>
      <c r="G19" s="41"/>
      <c r="H19" s="42">
        <v>2</v>
      </c>
      <c r="I19" s="37"/>
      <c r="J19" s="23"/>
      <c r="K19" s="23"/>
      <c r="L19" s="23"/>
      <c r="M19" s="23"/>
      <c r="N19" s="23"/>
      <c r="O19" s="23"/>
      <c r="P19" s="23"/>
      <c r="Q19" s="23"/>
      <c r="R19" s="40" t="s">
        <v>54</v>
      </c>
      <c r="S19" s="43" t="s">
        <v>55</v>
      </c>
      <c r="T19" s="23"/>
      <c r="U19" s="23">
        <v>2</v>
      </c>
      <c r="V19" s="23">
        <v>1</v>
      </c>
      <c r="W19">
        <v>1</v>
      </c>
      <c r="AA19" s="26">
        <f>SUM(W19:Y19)+T19/2</f>
        <v>1</v>
      </c>
    </row>
    <row r="20" spans="1:27" x14ac:dyDescent="0.25">
      <c r="C20" t="s">
        <v>56</v>
      </c>
      <c r="D20" s="44">
        <f>(T5/5)</f>
        <v>1.4</v>
      </c>
      <c r="G20" s="41"/>
      <c r="H20" s="42">
        <v>1</v>
      </c>
      <c r="I20" s="37"/>
      <c r="J20" s="23"/>
      <c r="K20" s="23"/>
      <c r="L20" s="23"/>
      <c r="M20" s="23"/>
      <c r="N20" s="23"/>
      <c r="O20" s="23"/>
      <c r="P20" s="23"/>
      <c r="R20" t="s">
        <v>57</v>
      </c>
      <c r="S20" s="23" t="s">
        <v>58</v>
      </c>
      <c r="T20" s="23">
        <v>1</v>
      </c>
      <c r="U20" s="23"/>
      <c r="V20" s="23"/>
      <c r="AA20" s="26">
        <f>SUM(W20:Y20)+T20/2</f>
        <v>0.5</v>
      </c>
    </row>
    <row r="21" spans="1:27" x14ac:dyDescent="0.25">
      <c r="D21" s="3"/>
      <c r="G21" s="41"/>
      <c r="H21" s="42"/>
      <c r="I21" s="37"/>
      <c r="J21" s="23"/>
      <c r="K21" s="23"/>
      <c r="L21" s="23"/>
      <c r="M21" s="23"/>
      <c r="N21" s="23"/>
      <c r="O21" s="23"/>
      <c r="P21" s="23"/>
      <c r="S21" s="23"/>
      <c r="T21" s="23"/>
      <c r="U21" s="23"/>
      <c r="V21" s="23"/>
      <c r="AA21" s="26">
        <f>SUM(W21:Y21)+T21/2</f>
        <v>0</v>
      </c>
    </row>
    <row r="22" spans="1:27" x14ac:dyDescent="0.25">
      <c r="B22">
        <v>0</v>
      </c>
      <c r="C22" t="s">
        <v>59</v>
      </c>
      <c r="D22" s="3"/>
      <c r="G22" s="41"/>
      <c r="H22" s="42"/>
      <c r="I22" s="37"/>
      <c r="J22" s="23"/>
      <c r="K22" s="23"/>
      <c r="L22" s="23"/>
      <c r="M22" s="23"/>
      <c r="N22" s="23"/>
      <c r="O22" s="23"/>
      <c r="P22" s="23"/>
      <c r="AA22" s="26">
        <f>SUM(W22:Y22)+T22/2</f>
        <v>0</v>
      </c>
    </row>
    <row r="23" spans="1:27" x14ac:dyDescent="0.25">
      <c r="B23">
        <v>0</v>
      </c>
      <c r="C23" t="s">
        <v>60</v>
      </c>
      <c r="D23" s="3">
        <f>INT(B23/3)</f>
        <v>0</v>
      </c>
      <c r="G23" s="41"/>
      <c r="H23" s="42"/>
      <c r="I23" s="37"/>
      <c r="J23" s="23"/>
      <c r="K23" s="23"/>
      <c r="L23" s="23"/>
      <c r="M23" s="23"/>
      <c r="N23" s="23"/>
      <c r="O23" s="23"/>
      <c r="P23" s="23"/>
      <c r="S23" s="23"/>
      <c r="T23" s="23"/>
      <c r="U23" s="23"/>
      <c r="V23" s="23"/>
      <c r="AA23" s="26">
        <f>SUM(W23:Y23)+T23/2</f>
        <v>0</v>
      </c>
    </row>
    <row r="24" spans="1:27" x14ac:dyDescent="0.25">
      <c r="B24">
        <v>0</v>
      </c>
      <c r="C24" t="s">
        <v>61</v>
      </c>
      <c r="D24" s="3">
        <f>B24</f>
        <v>0</v>
      </c>
      <c r="G24" s="41"/>
      <c r="H24" s="42"/>
      <c r="I24" s="37"/>
      <c r="J24" s="23"/>
      <c r="K24" s="23"/>
      <c r="L24" s="23"/>
      <c r="M24" s="23"/>
      <c r="N24" s="23"/>
      <c r="O24" s="23"/>
      <c r="P24" s="23"/>
      <c r="S24" s="23"/>
      <c r="T24" s="23"/>
      <c r="U24" s="23"/>
      <c r="V24" s="23"/>
      <c r="AA24" s="26">
        <f>SUM(W24:Y24)+T24/2</f>
        <v>0</v>
      </c>
    </row>
    <row r="25" spans="1:27" ht="15.75" thickBot="1" x14ac:dyDescent="0.3">
      <c r="G25" s="31"/>
      <c r="H25" s="45"/>
      <c r="I25" s="46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>
        <f>SUM(W25:Y25)+T25/2</f>
        <v>0</v>
      </c>
    </row>
    <row r="26" spans="1:27" ht="15.75" thickBot="1" x14ac:dyDescent="0.3">
      <c r="C26" s="47" t="s">
        <v>41</v>
      </c>
      <c r="D26" s="47">
        <f>SUM(D17:D24)</f>
        <v>1.4</v>
      </c>
    </row>
    <row r="27" spans="1:27" ht="16.5" thickTop="1" thickBot="1" x14ac:dyDescent="0.3">
      <c r="G27" s="48" t="s">
        <v>41</v>
      </c>
      <c r="H27" s="49">
        <f>SUM(H9:H26)</f>
        <v>18</v>
      </c>
      <c r="I27" s="50" t="s">
        <v>62</v>
      </c>
    </row>
    <row r="28" spans="1:27" x14ac:dyDescent="0.25">
      <c r="A28" t="s">
        <v>63</v>
      </c>
    </row>
    <row r="29" spans="1:27" x14ac:dyDescent="0.25">
      <c r="B29" t="s">
        <v>64</v>
      </c>
      <c r="C29" t="s">
        <v>65</v>
      </c>
      <c r="D29" s="3"/>
    </row>
    <row r="30" spans="1:27" x14ac:dyDescent="0.25">
      <c r="C30" t="s">
        <v>66</v>
      </c>
      <c r="D30" s="3">
        <v>0</v>
      </c>
    </row>
    <row r="31" spans="1:27" x14ac:dyDescent="0.25">
      <c r="C31" t="s">
        <v>67</v>
      </c>
      <c r="D31" s="3">
        <v>1</v>
      </c>
      <c r="H31" s="12"/>
    </row>
    <row r="32" spans="1:27" x14ac:dyDescent="0.25">
      <c r="C32" t="s">
        <v>68</v>
      </c>
      <c r="D32" s="3">
        <v>1</v>
      </c>
      <c r="H32" s="12"/>
      <c r="J32" s="23"/>
      <c r="K32" s="23"/>
      <c r="L32" s="23"/>
    </row>
    <row r="33" spans="2:12" ht="15.75" thickBot="1" x14ac:dyDescent="0.3">
      <c r="C33" s="47" t="s">
        <v>69</v>
      </c>
      <c r="D33" s="47">
        <f>SUM(D29:D32)</f>
        <v>2</v>
      </c>
      <c r="H33" s="12"/>
      <c r="J33" s="23"/>
      <c r="K33" s="23"/>
      <c r="L33" s="23"/>
    </row>
    <row r="34" spans="2:12" ht="15.75" thickTop="1" x14ac:dyDescent="0.25">
      <c r="B34" t="s">
        <v>70</v>
      </c>
      <c r="H34" s="12"/>
      <c r="J34" s="23"/>
      <c r="K34" s="23"/>
      <c r="L34" s="23"/>
    </row>
    <row r="35" spans="2:12" x14ac:dyDescent="0.25">
      <c r="B35" t="s">
        <v>71</v>
      </c>
      <c r="C35" t="s">
        <v>72</v>
      </c>
      <c r="D35">
        <f>Q5</f>
        <v>0</v>
      </c>
      <c r="H35" s="12"/>
      <c r="J35" s="23"/>
      <c r="K35" s="23"/>
      <c r="L35" s="23"/>
    </row>
    <row r="36" spans="2:12" x14ac:dyDescent="0.25">
      <c r="C36" t="s">
        <v>73</v>
      </c>
      <c r="D36" s="3">
        <f>(INT((D12-10)/5)*-1)</f>
        <v>-2</v>
      </c>
      <c r="H36" s="12"/>
      <c r="J36" s="23"/>
      <c r="K36" s="23"/>
      <c r="L36" s="23"/>
    </row>
    <row r="37" spans="2:12" ht="15.75" thickBot="1" x14ac:dyDescent="0.3">
      <c r="C37" s="51" t="s">
        <v>74</v>
      </c>
      <c r="D37" s="47">
        <f>IF((D33+(D35+D36))&lt;0,0,(D33+(D35+D36)))</f>
        <v>0</v>
      </c>
      <c r="J37" s="23"/>
      <c r="K37" s="23"/>
      <c r="L37" s="23"/>
    </row>
    <row r="38" spans="2:12" ht="15.75" thickTop="1" x14ac:dyDescent="0.25">
      <c r="J38" s="23"/>
      <c r="K38" s="23"/>
      <c r="L38" s="23"/>
    </row>
    <row r="39" spans="2:12" x14ac:dyDescent="0.25">
      <c r="J39" s="23"/>
      <c r="K39" s="23"/>
      <c r="L39" s="23"/>
    </row>
    <row r="40" spans="2:12" ht="15.75" thickBot="1" x14ac:dyDescent="0.3">
      <c r="C40" s="52" t="s">
        <v>21</v>
      </c>
      <c r="D40" s="52">
        <f>D26-D37</f>
        <v>1.4</v>
      </c>
      <c r="J40" s="23"/>
      <c r="K40" s="23"/>
      <c r="L40" s="23"/>
    </row>
    <row r="41" spans="2:12" ht="15.75" thickTop="1" x14ac:dyDescent="0.25"/>
  </sheetData>
  <conditionalFormatting sqref="D40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2020-05-31T16:17:04Z</dcterms:created>
  <dcterms:modified xsi:type="dcterms:W3CDTF">2020-05-31T16:17:33Z</dcterms:modified>
</cp:coreProperties>
</file>