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27A9CF1C-8247-4B74-AD7B-6E5BFAFCF380}" xr6:coauthVersionLast="47" xr6:coauthVersionMax="47" xr10:uidLastSave="{00000000-0000-0000-0000-000000000000}"/>
  <bookViews>
    <workbookView xWindow="-108" yWindow="-108" windowWidth="23256" windowHeight="12576" tabRatio="708" activeTab="1" xr2:uid="{00000000-000D-0000-FFFF-FFFF00000000}"/>
  </bookViews>
  <sheets>
    <sheet name="House leMaistre" sheetId="16" r:id="rId1"/>
    <sheet name="House Solanus" sheetId="13" r:id="rId2"/>
    <sheet name="House Aeris" sheetId="12" r:id="rId3"/>
    <sheet name="The Roths" sheetId="10" r:id="rId4"/>
    <sheet name="Dosalic" sheetId="18" r:id="rId5"/>
    <sheet name="House Lebeda" sheetId="17" r:id="rId6"/>
    <sheet name="M'Taro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3" l="1"/>
  <c r="G34" i="13"/>
  <c r="H34" i="13"/>
  <c r="I34" i="13"/>
  <c r="J34" i="13"/>
  <c r="K34" i="13"/>
  <c r="L34" i="13"/>
  <c r="L35" i="13"/>
  <c r="L36" i="13"/>
  <c r="L37" i="13"/>
  <c r="L38" i="13"/>
  <c r="L39" i="13"/>
  <c r="L27" i="13"/>
  <c r="L28" i="13"/>
  <c r="L29" i="13"/>
  <c r="L17" i="19"/>
  <c r="L18" i="19"/>
  <c r="L19" i="19"/>
  <c r="L14" i="19"/>
  <c r="L15" i="19"/>
  <c r="L16" i="19"/>
  <c r="L13" i="19"/>
  <c r="L12" i="19"/>
  <c r="L11" i="19"/>
  <c r="L10" i="19"/>
  <c r="L9" i="19"/>
  <c r="L8" i="19"/>
  <c r="L7" i="19"/>
  <c r="K5" i="19"/>
  <c r="J5" i="19"/>
  <c r="I5" i="19"/>
  <c r="H5" i="19"/>
  <c r="G5" i="19"/>
  <c r="C4" i="19"/>
  <c r="L5" i="19" l="1"/>
  <c r="F2" i="19" s="1"/>
  <c r="L9" i="10"/>
  <c r="L10" i="10"/>
  <c r="L11" i="10"/>
  <c r="L12" i="10"/>
  <c r="L13" i="10"/>
  <c r="L14" i="10"/>
  <c r="L15" i="10"/>
  <c r="L17" i="10"/>
  <c r="B7" i="16"/>
  <c r="K26" i="16" l="1"/>
  <c r="K27" i="16"/>
  <c r="K28" i="16"/>
  <c r="J9" i="12"/>
  <c r="L8" i="17"/>
  <c r="L9" i="17"/>
  <c r="L10" i="17"/>
  <c r="L11" i="17"/>
  <c r="L12" i="17"/>
  <c r="L22" i="17"/>
  <c r="L21" i="17"/>
  <c r="L20" i="17"/>
  <c r="L19" i="17"/>
  <c r="L18" i="17"/>
  <c r="L17" i="17"/>
  <c r="L16" i="17"/>
  <c r="L15" i="17"/>
  <c r="L14" i="17"/>
  <c r="L13" i="17"/>
  <c r="L7" i="17"/>
  <c r="K5" i="17"/>
  <c r="J5" i="17"/>
  <c r="I5" i="17"/>
  <c r="H5" i="17"/>
  <c r="G5" i="17"/>
  <c r="C4" i="17"/>
  <c r="L5" i="17" l="1"/>
  <c r="F2" i="17" s="1"/>
  <c r="I14" i="12" l="1"/>
  <c r="I15" i="12"/>
  <c r="I16" i="12"/>
  <c r="I17" i="12"/>
  <c r="I18" i="12"/>
  <c r="E28" i="12"/>
  <c r="F28" i="12"/>
  <c r="G28" i="12"/>
  <c r="H28" i="12"/>
  <c r="D28" i="12"/>
  <c r="E20" i="12"/>
  <c r="F20" i="12"/>
  <c r="G20" i="12"/>
  <c r="H20" i="12"/>
  <c r="D20" i="12"/>
  <c r="E7" i="12"/>
  <c r="F7" i="12"/>
  <c r="G7" i="12"/>
  <c r="H7" i="12"/>
  <c r="D7" i="12"/>
  <c r="K42" i="16"/>
  <c r="K12" i="16"/>
  <c r="K23" i="16"/>
  <c r="K24" i="16"/>
  <c r="K25" i="16"/>
  <c r="K29" i="16"/>
  <c r="K30" i="16"/>
  <c r="K31" i="16"/>
  <c r="K9" i="16"/>
  <c r="E5" i="12" l="1"/>
  <c r="F5" i="12"/>
  <c r="D5" i="12"/>
  <c r="H5" i="12"/>
  <c r="G5" i="12"/>
  <c r="L27" i="10"/>
  <c r="L25" i="10"/>
  <c r="I11" i="12"/>
  <c r="I12" i="12"/>
  <c r="I13" i="12"/>
  <c r="I10" i="12"/>
  <c r="I9" i="12"/>
  <c r="I23" i="12"/>
  <c r="I24" i="12"/>
  <c r="I22" i="12"/>
  <c r="K43" i="16"/>
  <c r="K15" i="16"/>
  <c r="K16" i="16"/>
  <c r="K17" i="16"/>
  <c r="K18" i="16"/>
  <c r="K19" i="16"/>
  <c r="K20" i="16"/>
  <c r="K21" i="16"/>
  <c r="J22" i="12" l="1"/>
  <c r="K8" i="16"/>
  <c r="K41" i="16" l="1"/>
  <c r="L47" i="13" l="1"/>
  <c r="L46" i="13"/>
  <c r="L45" i="13"/>
  <c r="L44" i="13"/>
  <c r="K43" i="13"/>
  <c r="J43" i="13"/>
  <c r="I43" i="13"/>
  <c r="H43" i="13"/>
  <c r="G43" i="13"/>
  <c r="K40" i="16"/>
  <c r="K45" i="16"/>
  <c r="K46" i="16"/>
  <c r="K47" i="16"/>
  <c r="K48" i="16"/>
  <c r="K49" i="16"/>
  <c r="H25" i="13"/>
  <c r="I25" i="13"/>
  <c r="J25" i="13"/>
  <c r="K25" i="13"/>
  <c r="G25" i="13"/>
  <c r="L43" i="13" l="1"/>
  <c r="H17" i="13" l="1"/>
  <c r="I17" i="13"/>
  <c r="J17" i="13"/>
  <c r="K17" i="13"/>
  <c r="G17" i="13"/>
  <c r="L19" i="13"/>
  <c r="L18" i="13"/>
  <c r="L20" i="13"/>
  <c r="L21" i="13"/>
  <c r="L22" i="13"/>
  <c r="L26" i="13"/>
  <c r="L25" i="13" l="1"/>
  <c r="L17" i="13"/>
  <c r="L16" i="10" l="1"/>
  <c r="L23" i="10"/>
  <c r="L19" i="10"/>
  <c r="K32" i="16" l="1"/>
  <c r="K36" i="16"/>
  <c r="K37" i="16"/>
  <c r="K38" i="16"/>
  <c r="K39" i="16"/>
  <c r="K22" i="16"/>
  <c r="L24" i="10"/>
  <c r="L32" i="10"/>
  <c r="L29" i="10"/>
  <c r="K54" i="16" l="1"/>
  <c r="K53" i="16"/>
  <c r="K52" i="16"/>
  <c r="K51" i="16"/>
  <c r="K50" i="16"/>
  <c r="K35" i="16"/>
  <c r="K11" i="16"/>
  <c r="K10" i="16"/>
  <c r="K7" i="16"/>
  <c r="K6" i="16"/>
  <c r="J5" i="16"/>
  <c r="I5" i="16"/>
  <c r="H5" i="16"/>
  <c r="G5" i="16"/>
  <c r="F5" i="16"/>
  <c r="K5" i="16" l="1"/>
  <c r="E2" i="16" l="1"/>
  <c r="L13" i="13" l="1"/>
  <c r="L12" i="13"/>
  <c r="L11" i="13"/>
  <c r="L10" i="13"/>
  <c r="L9" i="13"/>
  <c r="L8" i="13"/>
  <c r="L7" i="13"/>
  <c r="L6" i="13"/>
  <c r="K5" i="13"/>
  <c r="J5" i="13"/>
  <c r="I5" i="13"/>
  <c r="H5" i="13"/>
  <c r="G5" i="13"/>
  <c r="C4" i="13"/>
  <c r="I31" i="12"/>
  <c r="I32" i="12"/>
  <c r="I33" i="12"/>
  <c r="I34" i="12"/>
  <c r="I35" i="12"/>
  <c r="I30" i="12"/>
  <c r="J30" i="12" s="1"/>
  <c r="I3" i="12" l="1"/>
  <c r="L5" i="13"/>
  <c r="L1" i="13" s="1"/>
  <c r="A8" i="13" l="1"/>
  <c r="A9" i="13"/>
  <c r="A7" i="13"/>
  <c r="L22" i="10"/>
  <c r="L20" i="10"/>
  <c r="L28" i="10"/>
  <c r="L31" i="10"/>
  <c r="L18" i="10"/>
  <c r="H5" i="10"/>
  <c r="L5" i="10" l="1"/>
  <c r="F2" i="10" s="1"/>
  <c r="K5" i="10"/>
  <c r="J5" i="10"/>
  <c r="I5" i="10"/>
  <c r="G5" i="10"/>
  <c r="C4" i="10"/>
</calcChain>
</file>

<file path=xl/sharedStrings.xml><?xml version="1.0" encoding="utf-8"?>
<sst xmlns="http://schemas.openxmlformats.org/spreadsheetml/2006/main" count="384" uniqueCount="178">
  <si>
    <t>Buildings</t>
  </si>
  <si>
    <t>Loyalty</t>
  </si>
  <si>
    <t>Stability</t>
  </si>
  <si>
    <t>Defence</t>
  </si>
  <si>
    <t>Income</t>
  </si>
  <si>
    <t>Tusk</t>
  </si>
  <si>
    <t>Newgate</t>
  </si>
  <si>
    <t>Ringbridge</t>
  </si>
  <si>
    <t>Buildings (Influence)</t>
  </si>
  <si>
    <t>Owners</t>
  </si>
  <si>
    <t xml:space="preserve">bank = </t>
  </si>
  <si>
    <t>To Spend</t>
  </si>
  <si>
    <t>Kunlun</t>
  </si>
  <si>
    <t>Local market</t>
  </si>
  <si>
    <t>Dragon's Den</t>
  </si>
  <si>
    <t>Outpost (Rothyard)</t>
  </si>
  <si>
    <t>Roths</t>
  </si>
  <si>
    <t>Community Centre</t>
  </si>
  <si>
    <t>New Dawn</t>
  </si>
  <si>
    <t>Reedham</t>
  </si>
  <si>
    <t>Outpost (Village)</t>
  </si>
  <si>
    <t>Special</t>
  </si>
  <si>
    <t>Econ</t>
  </si>
  <si>
    <t xml:space="preserve">Buildings </t>
  </si>
  <si>
    <t>Iron Keep</t>
  </si>
  <si>
    <t>Holy House (Torag)</t>
  </si>
  <si>
    <t>New Dawn (main Village)</t>
  </si>
  <si>
    <t>Mercenary Barracks</t>
  </si>
  <si>
    <t>Totals</t>
  </si>
  <si>
    <t>Wyvern Bridge</t>
  </si>
  <si>
    <t>New Dawn (Mine)</t>
  </si>
  <si>
    <t>Dom</t>
  </si>
  <si>
    <t>Alisa</t>
  </si>
  <si>
    <t>Kiera</t>
  </si>
  <si>
    <t>Tusk Hinterland</t>
  </si>
  <si>
    <t>Vineyard</t>
  </si>
  <si>
    <t>Outpost (Rothvin)</t>
  </si>
  <si>
    <t>Fortified manor &amp; parks</t>
  </si>
  <si>
    <t>Who</t>
  </si>
  <si>
    <t>Where</t>
  </si>
  <si>
    <t>Oulook</t>
  </si>
  <si>
    <t>Junction</t>
  </si>
  <si>
    <t>Rikka</t>
  </si>
  <si>
    <t>Tusk (Port Henry)</t>
  </si>
  <si>
    <t>Exotic Weaponsmith</t>
  </si>
  <si>
    <t>Junction Hinterland</t>
  </si>
  <si>
    <t>Tib</t>
  </si>
  <si>
    <t>Fortified Villa</t>
  </si>
  <si>
    <t>Gt Shrine &amp; Craft Workshop</t>
  </si>
  <si>
    <t>Pemar leMaistre</t>
  </si>
  <si>
    <t>Apartment Block</t>
  </si>
  <si>
    <t>Tenement Block</t>
  </si>
  <si>
    <t>2x community boats</t>
  </si>
  <si>
    <t>Sword School</t>
  </si>
  <si>
    <t>Henry &amp; Bai</t>
  </si>
  <si>
    <t>Mound</t>
  </si>
  <si>
    <t>Tusk (Shrike Bastion)</t>
  </si>
  <si>
    <t>Tavern (Dragonet)</t>
  </si>
  <si>
    <t>Brewery (Poachers Pale)</t>
  </si>
  <si>
    <t>Winery (Grapes of Roth)</t>
  </si>
  <si>
    <t>Yolen</t>
  </si>
  <si>
    <t>Stables</t>
  </si>
  <si>
    <t>Helga</t>
  </si>
  <si>
    <t>Roadhouse</t>
  </si>
  <si>
    <t>Jeweller</t>
  </si>
  <si>
    <t>Exotic Wainright</t>
  </si>
  <si>
    <t>Silverstone Masonry (Exotic)</t>
  </si>
  <si>
    <t>Newdawn</t>
  </si>
  <si>
    <t>Sisters of the Moon  (Magic Shop 3)</t>
  </si>
  <si>
    <t>Nereid's Nectar (Road House)</t>
  </si>
  <si>
    <t>Sports Park (Wolf Pack)</t>
  </si>
  <si>
    <t>Tusk (Stadium)</t>
  </si>
  <si>
    <t>Tusk (Lakeside)</t>
  </si>
  <si>
    <t>Tavern</t>
  </si>
  <si>
    <t>Brothel &amp; Gt Shrine</t>
  </si>
  <si>
    <t>Beatrix (Personal)</t>
  </si>
  <si>
    <t>The Roost Hinterland</t>
  </si>
  <si>
    <t xml:space="preserve">Fortified Manor </t>
  </si>
  <si>
    <t>Ranch (Horses)</t>
  </si>
  <si>
    <t>Merc Baracks</t>
  </si>
  <si>
    <t>The Roost</t>
  </si>
  <si>
    <t>Smithy (MW)</t>
  </si>
  <si>
    <t>House Solanus Family Holdings</t>
  </si>
  <si>
    <t xml:space="preserve">Dom, Personal Holdings </t>
  </si>
  <si>
    <t>Alisa, Personal Holdings</t>
  </si>
  <si>
    <t>Kiera, Personal Holdings</t>
  </si>
  <si>
    <t xml:space="preserve">Silverhammer, Clan Holdings </t>
  </si>
  <si>
    <t>House Solanus -  Combined Holdings</t>
  </si>
  <si>
    <t>Craft Workshop brewery</t>
  </si>
  <si>
    <t>Great Farm (Plum Orchard)</t>
  </si>
  <si>
    <t>Gt Farm (Hopyard)</t>
  </si>
  <si>
    <t>Gt Farm (Vineyard)</t>
  </si>
  <si>
    <t>Mansion</t>
  </si>
  <si>
    <t>House leMaistre (South)</t>
  </si>
  <si>
    <t>Wine Merchant (The Dragon's Cellar)</t>
  </si>
  <si>
    <t>Principal</t>
  </si>
  <si>
    <t>Cousin</t>
  </si>
  <si>
    <t>Ally</t>
  </si>
  <si>
    <t>Mint</t>
  </si>
  <si>
    <t>Westgate</t>
  </si>
  <si>
    <t>Inn (The Golden Corn)</t>
  </si>
  <si>
    <t>Roadhouse (The Cob of Corn)</t>
  </si>
  <si>
    <t>Tavern (The Small Corn)</t>
  </si>
  <si>
    <t>Tusk (Ivory Hill)</t>
  </si>
  <si>
    <t>Tusk (Cheapside)</t>
  </si>
  <si>
    <t>Tusk (Domos)</t>
  </si>
  <si>
    <t>Glassmaker (exotic)</t>
  </si>
  <si>
    <t>WB: Murano</t>
  </si>
  <si>
    <t>Gt Farm</t>
  </si>
  <si>
    <t>Clan Stigmar</t>
  </si>
  <si>
    <t>Gariel &amp; Alana</t>
  </si>
  <si>
    <t>Entourage-Cousins</t>
  </si>
  <si>
    <t>&lt;&lt;&lt; Bank</t>
  </si>
  <si>
    <t>Valley Ranch (Newdawn)</t>
  </si>
  <si>
    <t>Marik Aeris</t>
  </si>
  <si>
    <t>Shipping Office</t>
  </si>
  <si>
    <t>Shop</t>
  </si>
  <si>
    <t>Jetty</t>
  </si>
  <si>
    <t>3x Boats (Marik)</t>
  </si>
  <si>
    <t>Sootscale</t>
  </si>
  <si>
    <t>Entourage-Allies</t>
  </si>
  <si>
    <t>House Principal</t>
  </si>
  <si>
    <t>Total Income</t>
  </si>
  <si>
    <t>Tusk(Rothard)</t>
  </si>
  <si>
    <t>Corn Hostelries</t>
  </si>
  <si>
    <t>Large Farm</t>
  </si>
  <si>
    <t>Bar-Z</t>
  </si>
  <si>
    <r>
      <t>Gem Crafte</t>
    </r>
    <r>
      <rPr>
        <sz val="11"/>
        <rFont val="Calibri"/>
        <family val="2"/>
        <scheme val="minor"/>
      </rPr>
      <t>r (MW)</t>
    </r>
  </si>
  <si>
    <t>Nutbush</t>
  </si>
  <si>
    <t>Suffield</t>
  </si>
  <si>
    <t>Large tenement block</t>
  </si>
  <si>
    <t>Grand Totals</t>
  </si>
  <si>
    <t>Lrge Tenement</t>
  </si>
  <si>
    <t>Guild&amp;Logding&amp;Shrine</t>
  </si>
  <si>
    <t>Local Base</t>
  </si>
  <si>
    <t>Serai</t>
  </si>
  <si>
    <t>1x Mule train</t>
  </si>
  <si>
    <t>House Lebda of Silverhall</t>
  </si>
  <si>
    <t>Distillery (Dragon's Breath Schnapps)</t>
  </si>
  <si>
    <t>4719 - all to Varnhold</t>
  </si>
  <si>
    <t>4719   1bp repaid to bank, 1bp tavern in Silverhold.</t>
  </si>
  <si>
    <t>Bank</t>
  </si>
  <si>
    <t>Sisters of the Moon ( Magical Services)</t>
  </si>
  <si>
    <t>Sillverhold</t>
  </si>
  <si>
    <t>4719 - watch tower &amp; Chapel in  Siverhold - 0.5 to bank</t>
  </si>
  <si>
    <t>3x Shallop</t>
  </si>
  <si>
    <t>2x Ox train</t>
  </si>
  <si>
    <t>1x Mule Train</t>
  </si>
  <si>
    <t>Narlmarch Field Training Center</t>
  </si>
  <si>
    <t>Barleyboro</t>
  </si>
  <si>
    <t>Carriage Park</t>
  </si>
  <si>
    <t>Coach x2</t>
  </si>
  <si>
    <t>Wyvern Beidge</t>
  </si>
  <si>
    <t>Carriages</t>
  </si>
  <si>
    <t>Retail</t>
  </si>
  <si>
    <t>Inns</t>
  </si>
  <si>
    <t>Brewing</t>
  </si>
  <si>
    <t>Other</t>
  </si>
  <si>
    <t>Farming</t>
  </si>
  <si>
    <t>Gt Shrine (Acavna)</t>
  </si>
  <si>
    <t>Chapel  (Acavna)</t>
  </si>
  <si>
    <t>Fortified Manor &amp; Gt shrine  (Acavna)</t>
  </si>
  <si>
    <t>Exotic Tailor</t>
  </si>
  <si>
    <t>Gt Tenament</t>
  </si>
  <si>
    <t>Feyfalls</t>
  </si>
  <si>
    <t>Whiterun</t>
  </si>
  <si>
    <t>Merc Base</t>
  </si>
  <si>
    <t>Lakehold</t>
  </si>
  <si>
    <t>House M'Taro</t>
  </si>
  <si>
    <r>
      <t xml:space="preserve">Redoubt </t>
    </r>
    <r>
      <rPr>
        <sz val="11"/>
        <color rgb="FFFF0000"/>
        <rFont val="Calibri"/>
        <family val="2"/>
        <scheme val="minor"/>
      </rPr>
      <t>(in high tax area)</t>
    </r>
  </si>
  <si>
    <t>Reduced value because of high taxes in Narlmarch</t>
  </si>
  <si>
    <r>
      <t>Ranch</t>
    </r>
    <r>
      <rPr>
        <sz val="11"/>
        <color rgb="FFFF0000"/>
        <rFont val="Calibri"/>
        <family val="2"/>
        <scheme val="minor"/>
      </rPr>
      <t xml:space="preserve"> &amp; Gt Shrine</t>
    </r>
  </si>
  <si>
    <t>The Lodge (Military college)</t>
  </si>
  <si>
    <t xml:space="preserve">Holy House (Torag) </t>
  </si>
  <si>
    <t xml:space="preserve">Priory (Torag) </t>
  </si>
  <si>
    <t>Hammerhold</t>
  </si>
  <si>
    <t>Silverhold</t>
  </si>
  <si>
    <t>Watchtower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</si>
</sst>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theme="9" tint="-0.249977111117893"/>
      </left>
      <right style="thick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6" borderId="24" applyNumberFormat="0" applyFont="0" applyAlignment="0" applyProtection="0"/>
    <xf numFmtId="0" fontId="12" fillId="2" borderId="31" applyNumberFormat="0" applyAlignment="0" applyProtection="0"/>
  </cellStyleXfs>
  <cellXfs count="110">
    <xf numFmtId="0" fontId="0" fillId="0" borderId="0" xfId="0"/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2" fillId="2" borderId="2" xfId="2" applyBorder="1"/>
    <xf numFmtId="0" fontId="0" fillId="0" borderId="0" xfId="0" quotePrefix="1"/>
    <xf numFmtId="9" fontId="0" fillId="0" borderId="0" xfId="1" applyFont="1"/>
    <xf numFmtId="2" fontId="0" fillId="0" borderId="0" xfId="0" applyNumberFormat="1"/>
    <xf numFmtId="0" fontId="0" fillId="0" borderId="3" xfId="0" applyBorder="1"/>
    <xf numFmtId="0" fontId="4" fillId="0" borderId="0" xfId="0" applyFont="1"/>
    <xf numFmtId="0" fontId="0" fillId="0" borderId="6" xfId="0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1" xfId="2" applyAlignment="1">
      <alignment horizontal="right"/>
    </xf>
    <xf numFmtId="0" fontId="2" fillId="2" borderId="2" xfId="2" applyBorder="1" applyAlignment="1">
      <alignment horizontal="right"/>
    </xf>
    <xf numFmtId="0" fontId="0" fillId="3" borderId="0" xfId="0" applyFill="1" applyAlignment="1">
      <alignment horizontal="center"/>
    </xf>
    <xf numFmtId="0" fontId="2" fillId="2" borderId="1" xfId="2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6" xfId="0" applyNumberFormat="1" applyBorder="1"/>
    <xf numFmtId="0" fontId="0" fillId="0" borderId="4" xfId="0" applyBorder="1"/>
    <xf numFmtId="2" fontId="0" fillId="0" borderId="5" xfId="0" applyNumberFormat="1" applyBorder="1"/>
    <xf numFmtId="0" fontId="4" fillId="3" borderId="4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2" fillId="2" borderId="11" xfId="2" applyBorder="1"/>
    <xf numFmtId="0" fontId="0" fillId="3" borderId="9" xfId="0" applyFill="1" applyBorder="1"/>
    <xf numFmtId="0" fontId="2" fillId="2" borderId="12" xfId="2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3" xfId="0" applyBorder="1"/>
    <xf numFmtId="0" fontId="6" fillId="0" borderId="0" xfId="0" quotePrefix="1" applyFont="1"/>
    <xf numFmtId="0" fontId="7" fillId="0" borderId="0" xfId="0" applyFont="1"/>
    <xf numFmtId="0" fontId="2" fillId="2" borderId="14" xfId="2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5" xfId="0" applyBorder="1"/>
    <xf numFmtId="0" fontId="0" fillId="0" borderId="16" xfId="0" applyBorder="1"/>
    <xf numFmtId="9" fontId="0" fillId="0" borderId="16" xfId="1" applyFont="1" applyBorder="1"/>
    <xf numFmtId="0" fontId="0" fillId="3" borderId="16" xfId="0" applyFill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18" xfId="0" applyBorder="1"/>
    <xf numFmtId="9" fontId="0" fillId="0" borderId="0" xfId="1" applyFont="1" applyBorder="1"/>
    <xf numFmtId="164" fontId="2" fillId="4" borderId="19" xfId="2" applyNumberFormat="1" applyFill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2" fontId="0" fillId="0" borderId="18" xfId="0" applyNumberFormat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164" fontId="0" fillId="0" borderId="23" xfId="0" applyNumberFormat="1" applyBorder="1" applyAlignment="1">
      <alignment horizontal="right"/>
    </xf>
    <xf numFmtId="0" fontId="7" fillId="0" borderId="15" xfId="0" applyFont="1" applyBorder="1"/>
    <xf numFmtId="0" fontId="7" fillId="0" borderId="16" xfId="0" applyFont="1" applyBorder="1"/>
    <xf numFmtId="164" fontId="4" fillId="3" borderId="17" xfId="0" applyNumberFormat="1" applyFont="1" applyFill="1" applyBorder="1" applyAlignment="1">
      <alignment horizontal="right" vertical="center" wrapText="1"/>
    </xf>
    <xf numFmtId="0" fontId="7" fillId="0" borderId="18" xfId="0" applyFont="1" applyBorder="1"/>
    <xf numFmtId="0" fontId="7" fillId="3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0" fillId="5" borderId="0" xfId="0" applyFill="1"/>
    <xf numFmtId="0" fontId="5" fillId="5" borderId="0" xfId="0" applyFont="1" applyFill="1"/>
    <xf numFmtId="9" fontId="0" fillId="7" borderId="25" xfId="1" applyFont="1" applyFill="1" applyBorder="1"/>
    <xf numFmtId="0" fontId="0" fillId="7" borderId="26" xfId="0" applyFill="1" applyBorder="1"/>
    <xf numFmtId="0" fontId="0" fillId="0" borderId="25" xfId="0" applyBorder="1"/>
    <xf numFmtId="0" fontId="0" fillId="0" borderId="26" xfId="0" applyBorder="1"/>
    <xf numFmtId="0" fontId="0" fillId="0" borderId="5" xfId="0" applyBorder="1"/>
    <xf numFmtId="2" fontId="6" fillId="2" borderId="10" xfId="2" applyNumberFormat="1" applyFont="1" applyBorder="1"/>
    <xf numFmtId="0" fontId="5" fillId="0" borderId="8" xfId="0" applyFont="1" applyBorder="1"/>
    <xf numFmtId="0" fontId="11" fillId="0" borderId="0" xfId="0" applyFont="1"/>
    <xf numFmtId="0" fontId="5" fillId="0" borderId="0" xfId="0" quotePrefix="1" applyFont="1"/>
    <xf numFmtId="0" fontId="2" fillId="2" borderId="1" xfId="2"/>
    <xf numFmtId="0" fontId="5" fillId="0" borderId="13" xfId="0" applyFont="1" applyBorder="1"/>
    <xf numFmtId="0" fontId="5" fillId="6" borderId="30" xfId="3" applyFont="1" applyBorder="1"/>
    <xf numFmtId="0" fontId="3" fillId="8" borderId="22" xfId="0" applyFont="1" applyFill="1" applyBorder="1"/>
    <xf numFmtId="0" fontId="3" fillId="8" borderId="22" xfId="0" applyFont="1" applyFill="1" applyBorder="1" applyAlignment="1">
      <alignment horizontal="center"/>
    </xf>
    <xf numFmtId="164" fontId="3" fillId="8" borderId="23" xfId="0" applyNumberFormat="1" applyFont="1" applyFill="1" applyBorder="1" applyAlignment="1">
      <alignment horizontal="right"/>
    </xf>
    <xf numFmtId="164" fontId="0" fillId="0" borderId="0" xfId="0" applyNumberFormat="1"/>
    <xf numFmtId="0" fontId="12" fillId="2" borderId="32" xfId="4" applyBorder="1"/>
    <xf numFmtId="0" fontId="12" fillId="2" borderId="33" xfId="4" applyBorder="1"/>
    <xf numFmtId="0" fontId="12" fillId="2" borderId="34" xfId="4" applyBorder="1"/>
    <xf numFmtId="0" fontId="12" fillId="2" borderId="35" xfId="4" applyBorder="1"/>
    <xf numFmtId="0" fontId="12" fillId="2" borderId="36" xfId="4" applyBorder="1"/>
    <xf numFmtId="0" fontId="12" fillId="2" borderId="37" xfId="4" applyBorder="1"/>
    <xf numFmtId="0" fontId="12" fillId="2" borderId="38" xfId="4" applyBorder="1"/>
    <xf numFmtId="0" fontId="12" fillId="2" borderId="39" xfId="4" applyBorder="1"/>
    <xf numFmtId="0" fontId="5" fillId="9" borderId="0" xfId="0" applyFont="1" applyFill="1"/>
    <xf numFmtId="0" fontId="10" fillId="10" borderId="0" xfId="0" applyFont="1" applyFill="1"/>
    <xf numFmtId="0" fontId="0" fillId="6" borderId="28" xfId="3" applyFont="1" applyBorder="1"/>
    <xf numFmtId="0" fontId="0" fillId="6" borderId="40" xfId="3" applyFont="1" applyBorder="1"/>
    <xf numFmtId="0" fontId="0" fillId="6" borderId="41" xfId="3" applyFont="1" applyBorder="1"/>
    <xf numFmtId="0" fontId="0" fillId="6" borderId="29" xfId="3" applyFont="1" applyBorder="1"/>
    <xf numFmtId="0" fontId="0" fillId="6" borderId="24" xfId="3" applyFont="1"/>
    <xf numFmtId="0" fontId="0" fillId="6" borderId="42" xfId="3" applyFont="1" applyBorder="1"/>
    <xf numFmtId="0" fontId="0" fillId="6" borderId="43" xfId="3" applyFont="1" applyBorder="1"/>
    <xf numFmtId="0" fontId="0" fillId="6" borderId="44" xfId="3" applyFont="1" applyBorder="1"/>
    <xf numFmtId="0" fontId="0" fillId="6" borderId="45" xfId="3" applyFont="1" applyBorder="1"/>
    <xf numFmtId="2" fontId="0" fillId="6" borderId="41" xfId="3" applyNumberFormat="1" applyFont="1" applyBorder="1"/>
    <xf numFmtId="2" fontId="0" fillId="6" borderId="42" xfId="3" applyNumberFormat="1" applyFont="1" applyBorder="1"/>
    <xf numFmtId="2" fontId="0" fillId="6" borderId="45" xfId="3" applyNumberFormat="1" applyFont="1" applyBorder="1"/>
    <xf numFmtId="0" fontId="5" fillId="6" borderId="46" xfId="3" applyFont="1" applyBorder="1"/>
    <xf numFmtId="0" fontId="5" fillId="6" borderId="47" xfId="3" applyFont="1" applyBorder="1"/>
    <xf numFmtId="0" fontId="5" fillId="6" borderId="48" xfId="3" applyFont="1" applyBorder="1"/>
    <xf numFmtId="0" fontId="0" fillId="6" borderId="47" xfId="3" applyFont="1" applyBorder="1"/>
    <xf numFmtId="0" fontId="0" fillId="6" borderId="48" xfId="3" applyFont="1" applyBorder="1"/>
    <xf numFmtId="0" fontId="5" fillId="6" borderId="49" xfId="3" applyFont="1" applyBorder="1"/>
    <xf numFmtId="0" fontId="0" fillId="6" borderId="49" xfId="3" applyFont="1" applyBorder="1"/>
    <xf numFmtId="0" fontId="6" fillId="6" borderId="27" xfId="3" applyFont="1" applyBorder="1"/>
    <xf numFmtId="0" fontId="0" fillId="6" borderId="50" xfId="3" applyFont="1" applyBorder="1"/>
    <xf numFmtId="0" fontId="3" fillId="0" borderId="8" xfId="0" applyFont="1" applyBorder="1"/>
  </cellXfs>
  <cellStyles count="5">
    <cellStyle name="Calculation" xfId="2" builtinId="22"/>
    <cellStyle name="Normal" xfId="0" builtinId="0"/>
    <cellStyle name="Note" xfId="3" builtinId="10"/>
    <cellStyle name="Output" xfId="4" builtinId="21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5</xdr:row>
      <xdr:rowOff>152400</xdr:rowOff>
    </xdr:from>
    <xdr:to>
      <xdr:col>15</xdr:col>
      <xdr:colOff>541020</xdr:colOff>
      <xdr:row>37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F64D02-3307-D0EA-03DB-7ABBD3C31C46}"/>
            </a:ext>
          </a:extLst>
        </xdr:cNvPr>
        <xdr:cNvSpPr txBox="1"/>
      </xdr:nvSpPr>
      <xdr:spPr>
        <a:xfrm>
          <a:off x="10020300" y="1066800"/>
          <a:ext cx="2522220" cy="2103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4719</a:t>
          </a:r>
        </a:p>
        <a:p>
          <a:endParaRPr lang="en-GB" sz="1100" baseline="0"/>
        </a:p>
        <a:p>
          <a:r>
            <a:rPr lang="en-GB" sz="1100">
              <a:solidFill>
                <a:sysClr val="windowText" lastClr="000000"/>
              </a:solidFill>
            </a:rPr>
            <a:t>Xfer Farm from Westgate</a:t>
          </a:r>
          <a:r>
            <a:rPr lang="en-GB" sz="1100">
              <a:solidFill>
                <a:srgbClr val="FF0000"/>
              </a:solidFill>
            </a:rPr>
            <a:t>. (Done).</a:t>
          </a:r>
        </a:p>
        <a:p>
          <a:r>
            <a:rPr lang="en-GB" sz="1100">
              <a:solidFill>
                <a:sysClr val="windowText" lastClr="000000"/>
              </a:solidFill>
            </a:rPr>
            <a:t>Tavern, Local market (Bar-z)  </a:t>
          </a:r>
          <a:r>
            <a:rPr lang="en-GB" sz="1100">
              <a:solidFill>
                <a:srgbClr val="FF0000"/>
              </a:solidFill>
            </a:rPr>
            <a:t>(Done)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ysClr val="windowText" lastClr="000000"/>
              </a:solidFill>
            </a:rPr>
            <a:t>Taverns in Nutbush, Suffied  </a:t>
          </a:r>
          <a:r>
            <a:rPr lang="en-GB" sz="1100">
              <a:solidFill>
                <a:srgbClr val="FF0000"/>
              </a:solidFill>
            </a:rPr>
            <a:t>(Done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ysClr val="windowText" lastClr="000000"/>
              </a:solidFill>
            </a:rPr>
            <a:t>Pemar Large tenement in WB </a:t>
          </a:r>
          <a:r>
            <a:rPr lang="en-GB" sz="1100">
              <a:solidFill>
                <a:srgbClr val="FF0000"/>
              </a:solidFill>
            </a:rPr>
            <a:t>(done)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Taven Barleyboror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9248-500E-4F0F-8C4E-05927A37B366}">
  <sheetPr>
    <tabColor theme="5" tint="0.79998168889431442"/>
  </sheetPr>
  <dimension ref="A2:L54"/>
  <sheetViews>
    <sheetView topLeftCell="A6" workbookViewId="0">
      <selection activeCell="R22" sqref="R22"/>
    </sheetView>
  </sheetViews>
  <sheetFormatPr defaultRowHeight="14.4" x14ac:dyDescent="0.3"/>
  <cols>
    <col min="3" max="3" width="16" customWidth="1"/>
    <col min="4" max="4" width="20.5546875" customWidth="1"/>
    <col min="5" max="5" width="25.109375" customWidth="1"/>
    <col min="14" max="14" width="15.5546875" customWidth="1"/>
  </cols>
  <sheetData>
    <row r="2" spans="1:12" x14ac:dyDescent="0.3">
      <c r="A2" t="s">
        <v>93</v>
      </c>
      <c r="D2" t="s">
        <v>11</v>
      </c>
      <c r="E2">
        <f>I2+K5</f>
        <v>23</v>
      </c>
      <c r="H2" t="s">
        <v>10</v>
      </c>
      <c r="I2">
        <v>0</v>
      </c>
      <c r="L2" s="10"/>
    </row>
    <row r="4" spans="1:12" x14ac:dyDescent="0.3">
      <c r="C4" s="1" t="s">
        <v>38</v>
      </c>
      <c r="D4" s="1" t="s">
        <v>39</v>
      </c>
      <c r="E4" s="1" t="s">
        <v>8</v>
      </c>
      <c r="F4" s="2" t="s">
        <v>21</v>
      </c>
      <c r="G4" s="2" t="s">
        <v>22</v>
      </c>
      <c r="H4" s="2" t="s">
        <v>1</v>
      </c>
      <c r="I4" s="2" t="s">
        <v>2</v>
      </c>
      <c r="J4" s="2" t="s">
        <v>3</v>
      </c>
      <c r="K4" s="2" t="s">
        <v>4</v>
      </c>
    </row>
    <row r="5" spans="1:12" x14ac:dyDescent="0.3">
      <c r="F5" s="17">
        <f>SUM(F6:F157)</f>
        <v>3</v>
      </c>
      <c r="G5" s="17">
        <f>SUM(G6:G157)</f>
        <v>43</v>
      </c>
      <c r="H5" s="17">
        <f>SUM(H6:H157)</f>
        <v>13</v>
      </c>
      <c r="I5" s="17">
        <f>SUM(I6:I157)</f>
        <v>14</v>
      </c>
      <c r="J5" s="17">
        <f>SUM(J6:J157)</f>
        <v>4</v>
      </c>
      <c r="K5" s="3">
        <f>SUM(K7:K72)</f>
        <v>23</v>
      </c>
    </row>
    <row r="6" spans="1:12" x14ac:dyDescent="0.3">
      <c r="F6" s="12"/>
      <c r="G6" s="12"/>
      <c r="H6" s="12"/>
      <c r="I6" s="12"/>
      <c r="J6" s="12"/>
      <c r="K6">
        <f>(F6/2)+(G6/2)</f>
        <v>0</v>
      </c>
    </row>
    <row r="7" spans="1:12" x14ac:dyDescent="0.3">
      <c r="A7" s="6"/>
      <c r="B7">
        <f>SUM(K7:K33)</f>
        <v>14.5</v>
      </c>
      <c r="C7" t="s">
        <v>54</v>
      </c>
      <c r="D7" t="s">
        <v>34</v>
      </c>
      <c r="E7" t="s">
        <v>37</v>
      </c>
      <c r="F7" s="12"/>
      <c r="G7" s="12"/>
      <c r="H7" s="12">
        <v>3</v>
      </c>
      <c r="I7" s="12">
        <v>2</v>
      </c>
      <c r="J7" s="12">
        <v>2</v>
      </c>
      <c r="K7">
        <f t="shared" ref="K7:K54" si="0">(F7/2)+(G7/2)</f>
        <v>0</v>
      </c>
      <c r="L7" s="9"/>
    </row>
    <row r="8" spans="1:12" x14ac:dyDescent="0.3">
      <c r="A8" s="6"/>
      <c r="C8" s="11" t="s">
        <v>54</v>
      </c>
      <c r="D8" s="11" t="s">
        <v>98</v>
      </c>
      <c r="E8" s="11" t="s">
        <v>18</v>
      </c>
      <c r="F8" s="31"/>
      <c r="G8" s="31">
        <v>1</v>
      </c>
      <c r="H8" s="31">
        <v>1</v>
      </c>
      <c r="I8" s="31">
        <v>2</v>
      </c>
      <c r="J8" s="31"/>
      <c r="K8" s="11">
        <f>(F8/2)+(G8/2)</f>
        <v>0.5</v>
      </c>
      <c r="L8" s="12"/>
    </row>
    <row r="9" spans="1:12" x14ac:dyDescent="0.3">
      <c r="A9" s="6"/>
      <c r="C9" s="10" t="s">
        <v>54</v>
      </c>
      <c r="D9" s="10" t="s">
        <v>99</v>
      </c>
      <c r="E9" s="10" t="s">
        <v>125</v>
      </c>
      <c r="F9" s="59"/>
      <c r="G9" s="31">
        <v>2</v>
      </c>
      <c r="H9" s="31">
        <v>1</v>
      </c>
      <c r="I9" s="31">
        <v>1</v>
      </c>
      <c r="J9" s="59"/>
      <c r="K9" s="11">
        <f>(F9/2)+(G9/2)</f>
        <v>1</v>
      </c>
      <c r="L9" s="12"/>
    </row>
    <row r="10" spans="1:12" x14ac:dyDescent="0.3">
      <c r="A10" s="6"/>
      <c r="C10" s="11" t="s">
        <v>54</v>
      </c>
      <c r="D10" s="11" t="s">
        <v>40</v>
      </c>
      <c r="E10" s="11" t="s">
        <v>13</v>
      </c>
      <c r="F10" s="31"/>
      <c r="G10" s="31">
        <v>1</v>
      </c>
      <c r="H10" s="31"/>
      <c r="I10" s="31">
        <v>1</v>
      </c>
      <c r="J10" s="31"/>
      <c r="K10" s="11">
        <f t="shared" si="0"/>
        <v>0.5</v>
      </c>
    </row>
    <row r="11" spans="1:12" x14ac:dyDescent="0.3">
      <c r="A11" s="6"/>
      <c r="C11" s="11" t="s">
        <v>54</v>
      </c>
      <c r="D11" s="11" t="s">
        <v>41</v>
      </c>
      <c r="E11" s="11" t="s">
        <v>13</v>
      </c>
      <c r="F11" s="31"/>
      <c r="G11" s="31">
        <v>1</v>
      </c>
      <c r="H11" s="31"/>
      <c r="I11" s="31">
        <v>1</v>
      </c>
      <c r="J11" s="31"/>
      <c r="K11" s="11">
        <f t="shared" si="0"/>
        <v>0.5</v>
      </c>
    </row>
    <row r="12" spans="1:12" x14ac:dyDescent="0.3">
      <c r="A12" s="6"/>
      <c r="C12" s="10" t="s">
        <v>54</v>
      </c>
      <c r="D12" s="10" t="s">
        <v>126</v>
      </c>
      <c r="E12" s="10" t="s">
        <v>13</v>
      </c>
      <c r="F12" s="31"/>
      <c r="G12" s="31">
        <v>1</v>
      </c>
      <c r="H12" s="31"/>
      <c r="I12" s="31">
        <v>1</v>
      </c>
      <c r="J12" s="31"/>
      <c r="K12" s="11">
        <f t="shared" ref="K12" si="1">(F12/2)+(G12/2)</f>
        <v>0.5</v>
      </c>
    </row>
    <row r="13" spans="1:12" x14ac:dyDescent="0.3">
      <c r="A13" s="6"/>
      <c r="C13" s="11"/>
      <c r="D13" s="11"/>
      <c r="E13" s="11"/>
      <c r="F13" s="31"/>
      <c r="G13" s="31"/>
      <c r="H13" s="31"/>
      <c r="I13" s="31"/>
      <c r="J13" s="31"/>
      <c r="K13" s="11"/>
    </row>
    <row r="14" spans="1:12" x14ac:dyDescent="0.3">
      <c r="A14" s="6"/>
      <c r="C14" s="29" t="s">
        <v>124</v>
      </c>
      <c r="D14" s="29" t="s">
        <v>124</v>
      </c>
      <c r="E14" s="29" t="s">
        <v>124</v>
      </c>
      <c r="F14" s="31"/>
      <c r="G14" s="31"/>
      <c r="H14" s="31"/>
      <c r="I14" s="31"/>
      <c r="J14" s="31"/>
      <c r="K14" s="11"/>
    </row>
    <row r="15" spans="1:12" x14ac:dyDescent="0.3">
      <c r="A15" s="6"/>
      <c r="C15" s="11" t="s">
        <v>54</v>
      </c>
      <c r="D15" s="11" t="s">
        <v>6</v>
      </c>
      <c r="E15" s="11" t="s">
        <v>100</v>
      </c>
      <c r="F15" s="11"/>
      <c r="G15" s="31">
        <v>3</v>
      </c>
      <c r="H15" s="31">
        <v>1</v>
      </c>
      <c r="I15" s="31"/>
      <c r="J15" s="31"/>
      <c r="K15" s="11">
        <f t="shared" ref="K15:K21" si="2">(F15/2)+(G15/2)</f>
        <v>1.5</v>
      </c>
    </row>
    <row r="16" spans="1:12" x14ac:dyDescent="0.3">
      <c r="A16" s="6"/>
      <c r="C16" s="11" t="s">
        <v>54</v>
      </c>
      <c r="D16" s="69" t="s">
        <v>103</v>
      </c>
      <c r="E16" s="11" t="s">
        <v>100</v>
      </c>
      <c r="F16" s="11"/>
      <c r="G16" s="31">
        <v>3</v>
      </c>
      <c r="H16" s="31">
        <v>1</v>
      </c>
      <c r="I16" s="31"/>
      <c r="J16" s="31"/>
      <c r="K16" s="11">
        <f t="shared" si="2"/>
        <v>1.5</v>
      </c>
    </row>
    <row r="17" spans="1:11" x14ac:dyDescent="0.3">
      <c r="A17" s="6"/>
      <c r="C17" s="11" t="s">
        <v>54</v>
      </c>
      <c r="D17" s="69" t="s">
        <v>104</v>
      </c>
      <c r="E17" s="11" t="s">
        <v>101</v>
      </c>
      <c r="F17" s="31"/>
      <c r="G17" s="31">
        <v>2</v>
      </c>
      <c r="H17" s="31"/>
      <c r="I17" s="31"/>
      <c r="J17" s="31"/>
      <c r="K17" s="11">
        <f t="shared" si="2"/>
        <v>1</v>
      </c>
    </row>
    <row r="18" spans="1:11" x14ac:dyDescent="0.3">
      <c r="A18" s="6"/>
      <c r="C18" s="11" t="s">
        <v>54</v>
      </c>
      <c r="D18" s="11" t="s">
        <v>55</v>
      </c>
      <c r="E18" s="11" t="s">
        <v>101</v>
      </c>
      <c r="F18" s="31"/>
      <c r="G18" s="31">
        <v>2</v>
      </c>
      <c r="H18" s="31"/>
      <c r="I18" s="31"/>
      <c r="J18" s="31"/>
      <c r="K18" s="11">
        <f t="shared" si="2"/>
        <v>1</v>
      </c>
    </row>
    <row r="19" spans="1:11" x14ac:dyDescent="0.3">
      <c r="A19" s="6"/>
      <c r="C19" s="11" t="s">
        <v>54</v>
      </c>
      <c r="D19" s="11" t="s">
        <v>99</v>
      </c>
      <c r="E19" s="11" t="s">
        <v>101</v>
      </c>
      <c r="F19" s="31"/>
      <c r="G19" s="31">
        <v>2</v>
      </c>
      <c r="H19" s="31"/>
      <c r="I19" s="31"/>
      <c r="J19" s="31"/>
      <c r="K19" s="11">
        <f t="shared" si="2"/>
        <v>1</v>
      </c>
    </row>
    <row r="20" spans="1:11" x14ac:dyDescent="0.3">
      <c r="A20" s="6"/>
      <c r="C20" s="11" t="s">
        <v>54</v>
      </c>
      <c r="D20" s="11" t="s">
        <v>29</v>
      </c>
      <c r="E20" s="11" t="s">
        <v>101</v>
      </c>
      <c r="F20" s="31"/>
      <c r="G20" s="31">
        <v>2</v>
      </c>
      <c r="H20" s="31"/>
      <c r="I20" s="31"/>
      <c r="J20" s="31"/>
      <c r="K20" s="11">
        <f t="shared" si="2"/>
        <v>1</v>
      </c>
    </row>
    <row r="21" spans="1:11" x14ac:dyDescent="0.3">
      <c r="A21" s="6"/>
      <c r="C21" s="11" t="s">
        <v>54</v>
      </c>
      <c r="D21" s="69" t="s">
        <v>105</v>
      </c>
      <c r="E21" s="11" t="s">
        <v>102</v>
      </c>
      <c r="F21" s="31"/>
      <c r="G21" s="31">
        <v>1</v>
      </c>
      <c r="H21" s="31"/>
      <c r="I21" s="31"/>
      <c r="J21" s="31"/>
      <c r="K21" s="11">
        <f t="shared" si="2"/>
        <v>0.5</v>
      </c>
    </row>
    <row r="22" spans="1:11" x14ac:dyDescent="0.3">
      <c r="A22" s="6"/>
      <c r="C22" s="11" t="s">
        <v>54</v>
      </c>
      <c r="D22" s="11" t="s">
        <v>41</v>
      </c>
      <c r="E22" s="11" t="s">
        <v>102</v>
      </c>
      <c r="F22" s="31"/>
      <c r="G22" s="31">
        <v>1</v>
      </c>
      <c r="H22" s="31"/>
      <c r="I22" s="31"/>
      <c r="J22" s="31"/>
      <c r="K22" s="11">
        <f>(F22/2)+(G22/2)</f>
        <v>0.5</v>
      </c>
    </row>
    <row r="23" spans="1:11" x14ac:dyDescent="0.3">
      <c r="A23" s="6"/>
      <c r="C23" s="10" t="s">
        <v>54</v>
      </c>
      <c r="D23" s="10" t="s">
        <v>128</v>
      </c>
      <c r="E23" s="10" t="s">
        <v>102</v>
      </c>
      <c r="F23" s="12"/>
      <c r="G23" s="12">
        <v>1</v>
      </c>
      <c r="H23" s="12"/>
      <c r="I23" s="12"/>
      <c r="J23" s="12"/>
      <c r="K23" s="11">
        <f t="shared" ref="K23:K31" si="3">(F23/2)+(G23/2)</f>
        <v>0.5</v>
      </c>
    </row>
    <row r="24" spans="1:11" x14ac:dyDescent="0.3">
      <c r="A24" s="6"/>
      <c r="C24" s="10" t="s">
        <v>54</v>
      </c>
      <c r="D24" s="10" t="s">
        <v>129</v>
      </c>
      <c r="E24" s="10" t="s">
        <v>102</v>
      </c>
      <c r="F24" s="12"/>
      <c r="G24" s="12">
        <v>1</v>
      </c>
      <c r="H24" s="12"/>
      <c r="I24" s="12"/>
      <c r="J24" s="12"/>
      <c r="K24" s="11">
        <f t="shared" si="3"/>
        <v>0.5</v>
      </c>
    </row>
    <row r="25" spans="1:11" x14ac:dyDescent="0.3">
      <c r="A25" s="6"/>
      <c r="C25" s="10" t="s">
        <v>54</v>
      </c>
      <c r="D25" s="10" t="s">
        <v>126</v>
      </c>
      <c r="E25" s="10" t="s">
        <v>102</v>
      </c>
      <c r="G25" s="12">
        <v>1</v>
      </c>
      <c r="H25" s="12"/>
      <c r="I25" s="12"/>
      <c r="J25" s="12"/>
      <c r="K25" s="11">
        <f t="shared" si="3"/>
        <v>0.5</v>
      </c>
    </row>
    <row r="26" spans="1:11" x14ac:dyDescent="0.3">
      <c r="A26" s="6"/>
      <c r="C26" s="10" t="s">
        <v>54</v>
      </c>
      <c r="D26" s="10" t="s">
        <v>149</v>
      </c>
      <c r="E26" s="10" t="s">
        <v>102</v>
      </c>
      <c r="G26" s="12">
        <v>1</v>
      </c>
      <c r="H26" s="12"/>
      <c r="I26" s="12"/>
      <c r="J26" s="12"/>
      <c r="K26" s="11">
        <f t="shared" si="3"/>
        <v>0.5</v>
      </c>
    </row>
    <row r="27" spans="1:11" x14ac:dyDescent="0.3">
      <c r="A27" s="6"/>
      <c r="C27" s="10"/>
      <c r="D27" s="10"/>
      <c r="E27" s="10"/>
      <c r="G27" s="12"/>
      <c r="H27" s="12"/>
      <c r="I27" s="12"/>
      <c r="J27" s="12"/>
      <c r="K27" s="11">
        <f t="shared" si="3"/>
        <v>0</v>
      </c>
    </row>
    <row r="28" spans="1:11" x14ac:dyDescent="0.3">
      <c r="A28" s="6"/>
      <c r="C28" s="10"/>
      <c r="D28" s="10"/>
      <c r="E28" s="10"/>
      <c r="G28" s="12"/>
      <c r="H28" s="12"/>
      <c r="I28" s="12"/>
      <c r="J28" s="12"/>
      <c r="K28" s="11">
        <f t="shared" si="3"/>
        <v>0</v>
      </c>
    </row>
    <row r="29" spans="1:11" x14ac:dyDescent="0.3">
      <c r="A29" s="6"/>
      <c r="G29" s="12"/>
      <c r="H29" s="12"/>
      <c r="I29" s="12"/>
      <c r="J29" s="12"/>
      <c r="K29" s="11">
        <f t="shared" si="3"/>
        <v>0</v>
      </c>
    </row>
    <row r="30" spans="1:11" x14ac:dyDescent="0.3">
      <c r="A30" s="6"/>
      <c r="C30" s="10" t="s">
        <v>54</v>
      </c>
      <c r="D30" s="10" t="s">
        <v>6</v>
      </c>
      <c r="E30" s="10" t="s">
        <v>132</v>
      </c>
      <c r="G30" s="12">
        <v>2</v>
      </c>
      <c r="H30" s="12"/>
      <c r="I30" s="12"/>
      <c r="J30" s="12"/>
      <c r="K30" s="11">
        <f t="shared" si="3"/>
        <v>1</v>
      </c>
    </row>
    <row r="31" spans="1:11" x14ac:dyDescent="0.3">
      <c r="A31" s="6"/>
      <c r="G31" s="12"/>
      <c r="H31" s="12"/>
      <c r="I31" s="12"/>
      <c r="J31" s="12"/>
      <c r="K31" s="11">
        <f t="shared" si="3"/>
        <v>0</v>
      </c>
    </row>
    <row r="32" spans="1:11" x14ac:dyDescent="0.3">
      <c r="A32" s="6"/>
      <c r="C32" t="s">
        <v>54</v>
      </c>
      <c r="D32" t="s">
        <v>6</v>
      </c>
      <c r="E32" t="s">
        <v>53</v>
      </c>
      <c r="F32" s="12"/>
      <c r="G32" s="12">
        <v>1</v>
      </c>
      <c r="H32" s="12">
        <v>1</v>
      </c>
      <c r="I32" s="12">
        <v>1</v>
      </c>
      <c r="J32" s="12">
        <v>1</v>
      </c>
      <c r="K32">
        <f t="shared" si="0"/>
        <v>0.5</v>
      </c>
    </row>
    <row r="33" spans="1:11" x14ac:dyDescent="0.3">
      <c r="A33" s="6"/>
      <c r="F33" s="12"/>
      <c r="G33" s="12"/>
      <c r="H33" s="12"/>
      <c r="I33" s="12"/>
      <c r="J33" s="12"/>
    </row>
    <row r="34" spans="1:11" x14ac:dyDescent="0.3">
      <c r="A34" s="6"/>
      <c r="D34" s="4"/>
      <c r="F34" s="12"/>
      <c r="G34" s="12"/>
      <c r="H34" s="12"/>
      <c r="I34" s="12"/>
      <c r="J34" s="12"/>
    </row>
    <row r="35" spans="1:11" x14ac:dyDescent="0.3">
      <c r="B35" s="77">
        <v>1.5</v>
      </c>
      <c r="C35" t="s">
        <v>42</v>
      </c>
      <c r="D35" s="4" t="s">
        <v>43</v>
      </c>
      <c r="E35" t="s">
        <v>44</v>
      </c>
      <c r="F35" s="12">
        <v>1</v>
      </c>
      <c r="G35" s="12">
        <v>2</v>
      </c>
      <c r="H35" s="12">
        <v>2</v>
      </c>
      <c r="I35" s="12">
        <v>2</v>
      </c>
      <c r="J35" s="12"/>
      <c r="K35">
        <f t="shared" si="0"/>
        <v>1.5</v>
      </c>
    </row>
    <row r="36" spans="1:11" x14ac:dyDescent="0.3">
      <c r="B36" s="77">
        <v>1</v>
      </c>
      <c r="C36" t="s">
        <v>46</v>
      </c>
      <c r="D36" t="s">
        <v>45</v>
      </c>
      <c r="E36" t="s">
        <v>108</v>
      </c>
      <c r="F36" s="12"/>
      <c r="G36" s="12">
        <v>2</v>
      </c>
      <c r="H36" s="12">
        <v>1</v>
      </c>
      <c r="I36" s="12">
        <v>1</v>
      </c>
      <c r="J36" s="12"/>
      <c r="K36">
        <f t="shared" si="0"/>
        <v>1</v>
      </c>
    </row>
    <row r="37" spans="1:11" x14ac:dyDescent="0.3">
      <c r="B37" s="77"/>
      <c r="C37" t="s">
        <v>46</v>
      </c>
      <c r="D37" t="s">
        <v>45</v>
      </c>
      <c r="E37" t="s">
        <v>47</v>
      </c>
      <c r="F37" s="12"/>
      <c r="G37" s="12"/>
      <c r="H37" s="12"/>
      <c r="I37" s="12">
        <v>1</v>
      </c>
      <c r="J37" s="12">
        <v>1</v>
      </c>
      <c r="K37">
        <f t="shared" si="0"/>
        <v>0</v>
      </c>
    </row>
    <row r="38" spans="1:11" x14ac:dyDescent="0.3">
      <c r="B38" s="77"/>
      <c r="F38" s="12"/>
      <c r="G38" s="12"/>
      <c r="H38" s="12"/>
      <c r="I38" s="12"/>
      <c r="J38" s="12"/>
      <c r="K38">
        <f t="shared" si="0"/>
        <v>0</v>
      </c>
    </row>
    <row r="39" spans="1:11" x14ac:dyDescent="0.3">
      <c r="B39" s="77">
        <v>2.5</v>
      </c>
      <c r="C39" s="11" t="s">
        <v>49</v>
      </c>
      <c r="D39" s="11" t="s">
        <v>29</v>
      </c>
      <c r="E39" s="11" t="s">
        <v>50</v>
      </c>
      <c r="F39" s="11">
        <v>0</v>
      </c>
      <c r="G39" s="11">
        <v>1</v>
      </c>
      <c r="H39" s="31">
        <v>1</v>
      </c>
      <c r="I39" s="31"/>
      <c r="J39" s="31"/>
      <c r="K39">
        <f t="shared" si="0"/>
        <v>0.5</v>
      </c>
    </row>
    <row r="40" spans="1:11" x14ac:dyDescent="0.3">
      <c r="B40" s="77"/>
      <c r="C40" s="11" t="s">
        <v>49</v>
      </c>
      <c r="D40" s="11" t="s">
        <v>29</v>
      </c>
      <c r="E40" s="11" t="s">
        <v>51</v>
      </c>
      <c r="F40" s="11">
        <v>0</v>
      </c>
      <c r="G40" s="11">
        <v>1</v>
      </c>
      <c r="H40" s="31"/>
      <c r="I40" s="31"/>
      <c r="J40" s="31"/>
      <c r="K40">
        <f t="shared" si="0"/>
        <v>0.5</v>
      </c>
    </row>
    <row r="41" spans="1:11" x14ac:dyDescent="0.3">
      <c r="B41" s="77"/>
      <c r="C41" s="11" t="s">
        <v>49</v>
      </c>
      <c r="D41" s="11" t="s">
        <v>29</v>
      </c>
      <c r="E41" s="11" t="s">
        <v>92</v>
      </c>
      <c r="F41" s="11"/>
      <c r="G41" s="11"/>
      <c r="H41" s="31">
        <v>1</v>
      </c>
      <c r="I41" s="31">
        <v>1</v>
      </c>
      <c r="J41" s="31"/>
      <c r="K41">
        <f t="shared" si="0"/>
        <v>0</v>
      </c>
    </row>
    <row r="42" spans="1:11" x14ac:dyDescent="0.3">
      <c r="B42" s="77"/>
      <c r="C42" s="10" t="s">
        <v>49</v>
      </c>
      <c r="D42" s="10" t="s">
        <v>29</v>
      </c>
      <c r="E42" s="10" t="s">
        <v>130</v>
      </c>
      <c r="F42" s="10"/>
      <c r="G42" s="10">
        <v>2</v>
      </c>
      <c r="H42" s="59"/>
      <c r="I42" s="59"/>
      <c r="J42" s="59"/>
      <c r="K42">
        <f t="shared" si="0"/>
        <v>1</v>
      </c>
    </row>
    <row r="43" spans="1:11" x14ac:dyDescent="0.3">
      <c r="B43" s="77"/>
      <c r="C43" s="11" t="s">
        <v>49</v>
      </c>
      <c r="D43" t="s">
        <v>107</v>
      </c>
      <c r="E43" t="s">
        <v>106</v>
      </c>
      <c r="F43">
        <v>1</v>
      </c>
      <c r="G43">
        <v>2</v>
      </c>
      <c r="K43">
        <f t="shared" si="0"/>
        <v>1.5</v>
      </c>
    </row>
    <row r="44" spans="1:11" x14ac:dyDescent="0.3">
      <c r="B44" s="77"/>
      <c r="C44" s="11"/>
    </row>
    <row r="45" spans="1:11" x14ac:dyDescent="0.3">
      <c r="B45" s="77">
        <v>0.5</v>
      </c>
      <c r="C45" s="11" t="s">
        <v>75</v>
      </c>
      <c r="D45" s="11" t="s">
        <v>29</v>
      </c>
      <c r="E45" s="11" t="s">
        <v>52</v>
      </c>
      <c r="F45" s="11">
        <v>1</v>
      </c>
      <c r="G45" s="11"/>
      <c r="H45" s="11">
        <v>0</v>
      </c>
      <c r="K45">
        <f t="shared" si="0"/>
        <v>0.5</v>
      </c>
    </row>
    <row r="46" spans="1:11" x14ac:dyDescent="0.3">
      <c r="B46" s="77"/>
      <c r="I46" s="31"/>
      <c r="J46" s="31"/>
      <c r="K46">
        <f t="shared" si="0"/>
        <v>0</v>
      </c>
    </row>
    <row r="47" spans="1:11" x14ac:dyDescent="0.3">
      <c r="B47" s="77">
        <v>1</v>
      </c>
      <c r="C47" s="11" t="s">
        <v>60</v>
      </c>
      <c r="D47" s="11" t="s">
        <v>29</v>
      </c>
      <c r="E47" s="11" t="s">
        <v>61</v>
      </c>
      <c r="F47" s="31"/>
      <c r="G47" s="31">
        <v>2</v>
      </c>
      <c r="H47" s="31"/>
      <c r="I47" s="31"/>
      <c r="J47" s="31"/>
      <c r="K47">
        <f t="shared" si="0"/>
        <v>1</v>
      </c>
    </row>
    <row r="48" spans="1:11" x14ac:dyDescent="0.3">
      <c r="B48" s="77">
        <v>1</v>
      </c>
      <c r="C48" s="11" t="s">
        <v>62</v>
      </c>
      <c r="D48" s="11" t="s">
        <v>19</v>
      </c>
      <c r="E48" s="11" t="s">
        <v>63</v>
      </c>
      <c r="G48" s="31">
        <v>2</v>
      </c>
      <c r="H48" s="12"/>
      <c r="I48" s="12"/>
      <c r="J48" s="12"/>
      <c r="K48">
        <f t="shared" si="0"/>
        <v>1</v>
      </c>
    </row>
    <row r="49" spans="6:11" x14ac:dyDescent="0.3">
      <c r="F49" s="12"/>
      <c r="G49" s="12"/>
      <c r="H49" s="12"/>
      <c r="I49" s="12"/>
      <c r="J49" s="12"/>
      <c r="K49">
        <f t="shared" si="0"/>
        <v>0</v>
      </c>
    </row>
    <row r="50" spans="6:11" x14ac:dyDescent="0.3">
      <c r="F50" s="12"/>
      <c r="G50" s="12"/>
      <c r="H50" s="12"/>
      <c r="I50" s="12"/>
      <c r="J50" s="12"/>
      <c r="K50">
        <f t="shared" si="0"/>
        <v>0</v>
      </c>
    </row>
    <row r="51" spans="6:11" x14ac:dyDescent="0.3">
      <c r="F51" s="12"/>
      <c r="G51" s="12"/>
      <c r="H51" s="12"/>
      <c r="I51" s="12"/>
      <c r="J51" s="12"/>
      <c r="K51">
        <f t="shared" si="0"/>
        <v>0</v>
      </c>
    </row>
    <row r="52" spans="6:11" x14ac:dyDescent="0.3">
      <c r="F52" s="12"/>
      <c r="G52" s="12"/>
      <c r="H52" s="12"/>
      <c r="I52" s="12"/>
      <c r="J52" s="12"/>
      <c r="K52">
        <f t="shared" si="0"/>
        <v>0</v>
      </c>
    </row>
    <row r="53" spans="6:11" x14ac:dyDescent="0.3">
      <c r="F53" s="12"/>
      <c r="G53" s="12"/>
      <c r="H53" s="12"/>
      <c r="I53" s="12"/>
      <c r="J53" s="12"/>
      <c r="K53">
        <f t="shared" si="0"/>
        <v>0</v>
      </c>
    </row>
    <row r="54" spans="6:11" x14ac:dyDescent="0.3">
      <c r="F54" s="12"/>
      <c r="G54" s="12"/>
      <c r="H54" s="12"/>
      <c r="I54" s="12"/>
      <c r="J54" s="12"/>
      <c r="K54">
        <f t="shared" si="0"/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1CD0-D3FD-4676-9089-5A3FB6D13102}">
  <sheetPr>
    <tabColor rgb="FF00B0F0"/>
  </sheetPr>
  <dimension ref="A1:S49"/>
  <sheetViews>
    <sheetView tabSelected="1" topLeftCell="A10" workbookViewId="0">
      <selection activeCell="O39" sqref="O39"/>
    </sheetView>
  </sheetViews>
  <sheetFormatPr defaultRowHeight="14.4" x14ac:dyDescent="0.3"/>
  <cols>
    <col min="5" max="5" width="19.33203125" customWidth="1"/>
    <col min="6" max="6" width="33.88671875" customWidth="1"/>
    <col min="13" max="13" width="5" customWidth="1"/>
    <col min="15" max="15" width="15.5546875" customWidth="1"/>
  </cols>
  <sheetData>
    <row r="1" spans="1:14" ht="23.4" x14ac:dyDescent="0.45">
      <c r="A1" s="57" t="s">
        <v>87</v>
      </c>
      <c r="B1" s="57"/>
      <c r="C1" s="57"/>
      <c r="D1" s="57"/>
      <c r="E1" s="58"/>
      <c r="L1">
        <f>SUM(L5:L48)/2</f>
        <v>18</v>
      </c>
    </row>
    <row r="2" spans="1:14" x14ac:dyDescent="0.3">
      <c r="M2" s="10"/>
    </row>
    <row r="3" spans="1:14" ht="15" thickBot="1" x14ac:dyDescent="0.35"/>
    <row r="4" spans="1:14" ht="15.6" thickTop="1" thickBot="1" x14ac:dyDescent="0.35">
      <c r="A4" s="37"/>
      <c r="B4" s="38" t="s">
        <v>9</v>
      </c>
      <c r="C4" s="39">
        <f>SUM(C7:C9)</f>
        <v>0.99</v>
      </c>
      <c r="D4" s="38"/>
      <c r="E4" s="40"/>
      <c r="F4" s="40" t="s">
        <v>0</v>
      </c>
      <c r="G4" s="41" t="s">
        <v>21</v>
      </c>
      <c r="H4" s="41" t="s">
        <v>22</v>
      </c>
      <c r="I4" s="41" t="s">
        <v>1</v>
      </c>
      <c r="J4" s="41" t="s">
        <v>2</v>
      </c>
      <c r="K4" s="41" t="s">
        <v>3</v>
      </c>
      <c r="L4" s="42" t="s">
        <v>4</v>
      </c>
    </row>
    <row r="5" spans="1:14" ht="15" thickBot="1" x14ac:dyDescent="0.35">
      <c r="A5" s="43"/>
      <c r="C5" s="44"/>
      <c r="E5" s="1"/>
      <c r="F5" s="56" t="s">
        <v>28</v>
      </c>
      <c r="G5" s="17">
        <f>SUM(G6:G141)</f>
        <v>20</v>
      </c>
      <c r="H5" s="17">
        <f>SUM(H6:H141)</f>
        <v>45</v>
      </c>
      <c r="I5" s="17">
        <f>SUM(I6:I141)</f>
        <v>15</v>
      </c>
      <c r="J5" s="17">
        <f>SUM(J6:J141)</f>
        <v>13</v>
      </c>
      <c r="K5" s="35">
        <f>SUM(K6:K141)</f>
        <v>7</v>
      </c>
      <c r="L5" s="45">
        <f>SUM(L7:L13)</f>
        <v>2.5</v>
      </c>
      <c r="N5" t="s">
        <v>139</v>
      </c>
    </row>
    <row r="6" spans="1:14" x14ac:dyDescent="0.3">
      <c r="A6" s="55" t="s">
        <v>82</v>
      </c>
      <c r="C6" s="44"/>
      <c r="G6" s="12"/>
      <c r="H6" s="12"/>
      <c r="I6" s="12"/>
      <c r="J6" s="12"/>
      <c r="K6" s="12"/>
      <c r="L6" s="46">
        <f>(G6/2)+(H6/2)</f>
        <v>0</v>
      </c>
    </row>
    <row r="7" spans="1:14" x14ac:dyDescent="0.3">
      <c r="A7" s="47">
        <f>$L$5*C7</f>
        <v>0.82500000000000007</v>
      </c>
      <c r="B7" t="s">
        <v>31</v>
      </c>
      <c r="C7" s="44">
        <v>0.33</v>
      </c>
      <c r="E7" t="s">
        <v>34</v>
      </c>
      <c r="F7" t="s">
        <v>161</v>
      </c>
      <c r="G7" s="12"/>
      <c r="H7" s="12"/>
      <c r="I7" s="12">
        <v>2</v>
      </c>
      <c r="J7" s="12">
        <v>2</v>
      </c>
      <c r="K7" s="12">
        <v>2</v>
      </c>
      <c r="L7" s="46">
        <f t="shared" ref="L7:L30" si="0">(G7/2)+(H7/2)</f>
        <v>0</v>
      </c>
    </row>
    <row r="8" spans="1:14" x14ac:dyDescent="0.3">
      <c r="A8" s="47">
        <f>$L$5*C8</f>
        <v>0.82500000000000007</v>
      </c>
      <c r="B8" t="s">
        <v>32</v>
      </c>
      <c r="C8" s="44">
        <v>0.33</v>
      </c>
      <c r="E8" t="s">
        <v>34</v>
      </c>
      <c r="F8" t="s">
        <v>35</v>
      </c>
      <c r="G8" s="12"/>
      <c r="H8" s="12">
        <v>2</v>
      </c>
      <c r="I8" s="12">
        <v>1</v>
      </c>
      <c r="J8" s="12">
        <v>1</v>
      </c>
      <c r="K8" s="12"/>
      <c r="L8" s="46">
        <f t="shared" si="0"/>
        <v>1</v>
      </c>
    </row>
    <row r="9" spans="1:14" x14ac:dyDescent="0.3">
      <c r="A9" s="47">
        <f>$L$5*C9</f>
        <v>0.82500000000000007</v>
      </c>
      <c r="B9" t="s">
        <v>33</v>
      </c>
      <c r="C9" s="44">
        <v>0.33</v>
      </c>
      <c r="E9" s="11" t="s">
        <v>76</v>
      </c>
      <c r="F9" s="11" t="s">
        <v>77</v>
      </c>
      <c r="G9" s="12"/>
      <c r="H9" s="12"/>
      <c r="I9" s="12">
        <v>1</v>
      </c>
      <c r="J9" s="12">
        <v>1</v>
      </c>
      <c r="K9" s="12">
        <v>2</v>
      </c>
      <c r="L9" s="46">
        <f t="shared" si="0"/>
        <v>0</v>
      </c>
    </row>
    <row r="10" spans="1:14" x14ac:dyDescent="0.3">
      <c r="A10" s="47"/>
      <c r="E10" s="11" t="s">
        <v>76</v>
      </c>
      <c r="F10" s="11" t="s">
        <v>78</v>
      </c>
      <c r="G10" s="12"/>
      <c r="H10" s="12">
        <v>2</v>
      </c>
      <c r="I10" s="12">
        <v>1</v>
      </c>
      <c r="J10" s="12">
        <v>1</v>
      </c>
      <c r="K10" s="12"/>
      <c r="L10" s="46">
        <f t="shared" si="0"/>
        <v>1</v>
      </c>
    </row>
    <row r="11" spans="1:14" x14ac:dyDescent="0.3">
      <c r="A11" s="43"/>
      <c r="E11" s="70" t="s">
        <v>7</v>
      </c>
      <c r="F11" s="11" t="s">
        <v>79</v>
      </c>
      <c r="G11" s="12"/>
      <c r="H11" s="12">
        <v>1</v>
      </c>
      <c r="I11" s="12"/>
      <c r="J11" s="12"/>
      <c r="K11" s="12">
        <v>1</v>
      </c>
      <c r="L11" s="46">
        <f t="shared" si="0"/>
        <v>0.5</v>
      </c>
    </row>
    <row r="12" spans="1:14" x14ac:dyDescent="0.3">
      <c r="A12" s="43"/>
      <c r="G12" s="12"/>
      <c r="H12" s="12"/>
      <c r="I12" s="12"/>
      <c r="J12" s="12"/>
      <c r="K12" s="12"/>
      <c r="L12" s="46">
        <f t="shared" si="0"/>
        <v>0</v>
      </c>
    </row>
    <row r="13" spans="1:14" x14ac:dyDescent="0.3">
      <c r="A13" s="43"/>
      <c r="G13" s="12"/>
      <c r="H13" s="12"/>
      <c r="I13" s="12"/>
      <c r="J13" s="12"/>
      <c r="K13" s="12"/>
      <c r="L13" s="46">
        <f t="shared" si="0"/>
        <v>0</v>
      </c>
    </row>
    <row r="14" spans="1:14" ht="15" thickBot="1" x14ac:dyDescent="0.35">
      <c r="A14" s="48"/>
      <c r="B14" s="49"/>
      <c r="C14" s="49"/>
      <c r="D14" s="49"/>
      <c r="E14" s="49"/>
      <c r="F14" s="49"/>
      <c r="G14" s="50"/>
      <c r="H14" s="50"/>
      <c r="I14" s="50"/>
      <c r="J14" s="50"/>
      <c r="K14" s="50"/>
      <c r="L14" s="51"/>
    </row>
    <row r="15" spans="1:14" ht="15.6" thickTop="1" thickBot="1" x14ac:dyDescent="0.35">
      <c r="G15" s="12"/>
      <c r="H15" s="12"/>
      <c r="I15" s="12"/>
      <c r="J15" s="12"/>
      <c r="K15" s="12"/>
      <c r="L15" s="36"/>
    </row>
    <row r="16" spans="1:14" ht="15.6" thickTop="1" thickBot="1" x14ac:dyDescent="0.35">
      <c r="A16" s="52" t="s">
        <v>83</v>
      </c>
      <c r="B16" s="53"/>
      <c r="C16" s="38"/>
      <c r="D16" s="38"/>
      <c r="E16" s="40"/>
      <c r="F16" s="40" t="s">
        <v>0</v>
      </c>
      <c r="G16" s="41" t="s">
        <v>21</v>
      </c>
      <c r="H16" s="41" t="s">
        <v>22</v>
      </c>
      <c r="I16" s="41" t="s">
        <v>1</v>
      </c>
      <c r="J16" s="41" t="s">
        <v>2</v>
      </c>
      <c r="K16" s="41" t="s">
        <v>3</v>
      </c>
      <c r="L16" s="54" t="s">
        <v>4</v>
      </c>
    </row>
    <row r="17" spans="1:19" ht="15" thickBot="1" x14ac:dyDescent="0.35">
      <c r="A17" s="43" t="s">
        <v>95</v>
      </c>
      <c r="E17" s="1"/>
      <c r="F17" s="56" t="s">
        <v>28</v>
      </c>
      <c r="G17" s="17">
        <f>SUM(G18:G22)</f>
        <v>2</v>
      </c>
      <c r="H17" s="17">
        <f t="shared" ref="H17:L17" si="1">SUM(H18:H22)</f>
        <v>6</v>
      </c>
      <c r="I17" s="17">
        <f t="shared" si="1"/>
        <v>0</v>
      </c>
      <c r="J17" s="17">
        <f t="shared" si="1"/>
        <v>0</v>
      </c>
      <c r="K17" s="35">
        <f t="shared" si="1"/>
        <v>0</v>
      </c>
      <c r="L17" s="45">
        <f t="shared" si="1"/>
        <v>4</v>
      </c>
      <c r="N17" t="s">
        <v>139</v>
      </c>
    </row>
    <row r="18" spans="1:19" x14ac:dyDescent="0.3">
      <c r="A18" s="43"/>
      <c r="E18" t="s">
        <v>7</v>
      </c>
      <c r="F18" t="s">
        <v>65</v>
      </c>
      <c r="G18" s="12">
        <v>1</v>
      </c>
      <c r="H18" s="12">
        <v>2</v>
      </c>
      <c r="I18" s="12"/>
      <c r="J18" s="12"/>
      <c r="K18" s="12"/>
      <c r="L18" s="46">
        <f t="shared" si="0"/>
        <v>1.5</v>
      </c>
    </row>
    <row r="19" spans="1:19" x14ac:dyDescent="0.3">
      <c r="A19" s="43"/>
      <c r="E19" t="s">
        <v>7</v>
      </c>
      <c r="F19" t="s">
        <v>66</v>
      </c>
      <c r="G19" s="12">
        <v>1</v>
      </c>
      <c r="H19" s="12">
        <v>2</v>
      </c>
      <c r="I19" s="12"/>
      <c r="J19" s="12"/>
      <c r="K19" s="12"/>
      <c r="L19" s="46">
        <f t="shared" si="0"/>
        <v>1.5</v>
      </c>
    </row>
    <row r="20" spans="1:19" x14ac:dyDescent="0.3">
      <c r="A20" s="43"/>
      <c r="E20" s="11" t="s">
        <v>80</v>
      </c>
      <c r="F20" s="11" t="s">
        <v>81</v>
      </c>
      <c r="G20" s="59"/>
      <c r="H20" s="59">
        <v>2</v>
      </c>
      <c r="I20" s="12"/>
      <c r="J20" s="12"/>
      <c r="K20" s="12"/>
      <c r="L20" s="46">
        <f t="shared" si="0"/>
        <v>1</v>
      </c>
    </row>
    <row r="21" spans="1:19" x14ac:dyDescent="0.3">
      <c r="A21" s="43"/>
      <c r="G21" s="12"/>
      <c r="H21" s="12"/>
      <c r="I21" s="12"/>
      <c r="J21" s="12"/>
      <c r="K21" s="12"/>
      <c r="L21" s="46">
        <f t="shared" si="0"/>
        <v>0</v>
      </c>
    </row>
    <row r="22" spans="1:19" ht="15" thickBot="1" x14ac:dyDescent="0.35">
      <c r="A22" s="48"/>
      <c r="B22" s="49"/>
      <c r="C22" s="49"/>
      <c r="D22" s="49"/>
      <c r="E22" s="49"/>
      <c r="F22" s="49"/>
      <c r="G22" s="50"/>
      <c r="H22" s="50"/>
      <c r="I22" s="50"/>
      <c r="J22" s="50"/>
      <c r="K22" s="50"/>
      <c r="L22" s="51">
        <f t="shared" si="0"/>
        <v>0</v>
      </c>
      <c r="S22" s="4"/>
    </row>
    <row r="23" spans="1:19" ht="15.6" thickTop="1" thickBot="1" x14ac:dyDescent="0.35">
      <c r="G23" s="12"/>
      <c r="H23" s="12"/>
      <c r="I23" s="12"/>
      <c r="J23" s="12"/>
      <c r="K23" s="12"/>
      <c r="L23" s="36"/>
    </row>
    <row r="24" spans="1:19" ht="15.6" thickTop="1" thickBot="1" x14ac:dyDescent="0.35">
      <c r="A24" s="52" t="s">
        <v>84</v>
      </c>
      <c r="B24" s="53"/>
      <c r="C24" s="38"/>
      <c r="D24" s="38"/>
      <c r="E24" s="40"/>
      <c r="F24" s="40" t="s">
        <v>0</v>
      </c>
      <c r="G24" s="41" t="s">
        <v>21</v>
      </c>
      <c r="H24" s="41" t="s">
        <v>22</v>
      </c>
      <c r="I24" s="41" t="s">
        <v>1</v>
      </c>
      <c r="J24" s="41" t="s">
        <v>2</v>
      </c>
      <c r="K24" s="41" t="s">
        <v>3</v>
      </c>
      <c r="L24" s="54" t="s">
        <v>4</v>
      </c>
    </row>
    <row r="25" spans="1:19" ht="15" thickBot="1" x14ac:dyDescent="0.35">
      <c r="A25" s="43" t="s">
        <v>95</v>
      </c>
      <c r="E25" s="1"/>
      <c r="F25" s="56" t="s">
        <v>28</v>
      </c>
      <c r="G25" s="17">
        <f t="shared" ref="G25:L25" si="2">SUM(G26:G31)</f>
        <v>8</v>
      </c>
      <c r="H25" s="17">
        <f t="shared" si="2"/>
        <v>6</v>
      </c>
      <c r="I25" s="17">
        <f t="shared" si="2"/>
        <v>3</v>
      </c>
      <c r="J25" s="17">
        <f t="shared" si="2"/>
        <v>2</v>
      </c>
      <c r="K25" s="35">
        <f t="shared" si="2"/>
        <v>0</v>
      </c>
      <c r="L25" s="45">
        <f t="shared" si="2"/>
        <v>7.5</v>
      </c>
      <c r="N25" t="s">
        <v>144</v>
      </c>
    </row>
    <row r="26" spans="1:19" x14ac:dyDescent="0.3">
      <c r="A26" s="43"/>
      <c r="E26" t="s">
        <v>67</v>
      </c>
      <c r="F26" t="s">
        <v>142</v>
      </c>
      <c r="G26" s="12"/>
      <c r="H26" s="12">
        <v>2</v>
      </c>
      <c r="I26" s="12"/>
      <c r="J26" s="12"/>
      <c r="K26" s="12"/>
      <c r="L26" s="46">
        <f t="shared" si="0"/>
        <v>1</v>
      </c>
    </row>
    <row r="27" spans="1:19" x14ac:dyDescent="0.3">
      <c r="A27" s="43"/>
      <c r="E27" t="s">
        <v>5</v>
      </c>
      <c r="F27" t="s">
        <v>68</v>
      </c>
      <c r="G27" s="12">
        <v>3</v>
      </c>
      <c r="H27" s="12">
        <v>2</v>
      </c>
      <c r="I27" s="12"/>
      <c r="J27" s="12"/>
      <c r="K27" s="12"/>
      <c r="L27" s="46">
        <f t="shared" si="0"/>
        <v>2.5</v>
      </c>
    </row>
    <row r="28" spans="1:19" x14ac:dyDescent="0.3">
      <c r="A28" s="43"/>
      <c r="E28" t="s">
        <v>7</v>
      </c>
      <c r="F28" t="s">
        <v>68</v>
      </c>
      <c r="G28" s="12">
        <v>3</v>
      </c>
      <c r="H28" s="12">
        <v>2</v>
      </c>
      <c r="I28" s="12"/>
      <c r="J28" s="12"/>
      <c r="K28" s="12"/>
      <c r="L28" s="46">
        <f t="shared" si="0"/>
        <v>2.5</v>
      </c>
    </row>
    <row r="29" spans="1:19" x14ac:dyDescent="0.3">
      <c r="A29" s="43"/>
      <c r="E29" t="s">
        <v>12</v>
      </c>
      <c r="F29" s="11" t="s">
        <v>159</v>
      </c>
      <c r="G29" s="11"/>
      <c r="H29" s="11"/>
      <c r="I29" s="11">
        <v>1</v>
      </c>
      <c r="J29" s="11">
        <v>1</v>
      </c>
      <c r="K29" s="12"/>
      <c r="L29" s="46">
        <f t="shared" si="0"/>
        <v>0</v>
      </c>
    </row>
    <row r="30" spans="1:19" x14ac:dyDescent="0.3">
      <c r="A30" s="43"/>
      <c r="E30" t="s">
        <v>143</v>
      </c>
      <c r="F30" s="11" t="s">
        <v>160</v>
      </c>
      <c r="G30" s="11">
        <v>2</v>
      </c>
      <c r="H30" s="11"/>
      <c r="I30" s="11">
        <v>2</v>
      </c>
      <c r="J30" s="11">
        <v>1</v>
      </c>
      <c r="K30" s="12"/>
      <c r="L30" s="46">
        <f t="shared" si="0"/>
        <v>1</v>
      </c>
    </row>
    <row r="31" spans="1:19" ht="15" thickBot="1" x14ac:dyDescent="0.35">
      <c r="A31" s="48"/>
      <c r="B31" s="49"/>
      <c r="C31" s="49"/>
      <c r="D31" s="49"/>
      <c r="E31" s="49"/>
      <c r="F31" s="74" t="s">
        <v>141</v>
      </c>
      <c r="G31" s="75"/>
      <c r="H31" s="75"/>
      <c r="I31" s="75"/>
      <c r="J31" s="75"/>
      <c r="K31" s="75"/>
      <c r="L31" s="76">
        <v>0.5</v>
      </c>
    </row>
    <row r="32" spans="1:19" ht="15.6" thickTop="1" thickBot="1" x14ac:dyDescent="0.35">
      <c r="A32" s="32"/>
      <c r="G32" s="12"/>
      <c r="H32" s="12"/>
      <c r="I32" s="12"/>
      <c r="J32" s="12"/>
      <c r="K32" s="12"/>
      <c r="L32" s="36"/>
    </row>
    <row r="33" spans="1:17" ht="15.6" thickTop="1" thickBot="1" x14ac:dyDescent="0.35">
      <c r="A33" s="37"/>
      <c r="B33" s="38"/>
      <c r="C33" s="38"/>
      <c r="D33" s="38"/>
      <c r="E33" s="40"/>
      <c r="F33" s="40" t="s">
        <v>0</v>
      </c>
      <c r="G33" s="41" t="s">
        <v>21</v>
      </c>
      <c r="H33" s="41" t="s">
        <v>22</v>
      </c>
      <c r="I33" s="41" t="s">
        <v>1</v>
      </c>
      <c r="J33" s="41" t="s">
        <v>2</v>
      </c>
      <c r="K33" s="41" t="s">
        <v>3</v>
      </c>
      <c r="L33" s="54" t="s">
        <v>4</v>
      </c>
      <c r="N33" t="s">
        <v>140</v>
      </c>
    </row>
    <row r="34" spans="1:17" ht="15" thickBot="1" x14ac:dyDescent="0.35">
      <c r="A34" s="55" t="s">
        <v>85</v>
      </c>
      <c r="B34" s="34"/>
      <c r="E34" s="1"/>
      <c r="F34" s="56" t="s">
        <v>28</v>
      </c>
      <c r="G34" s="17">
        <f>SUM(G35:G40)</f>
        <v>0</v>
      </c>
      <c r="H34" s="17">
        <f>SUM(H35:H40)</f>
        <v>5</v>
      </c>
      <c r="I34" s="17">
        <f>SUM(I35:I40)</f>
        <v>2</v>
      </c>
      <c r="J34" s="17">
        <f>SUM(J35:J40)</f>
        <v>2</v>
      </c>
      <c r="K34" s="35">
        <f>SUM(K35:K40)</f>
        <v>0</v>
      </c>
      <c r="L34" s="45">
        <f>SUM(L35:L40)</f>
        <v>2.5</v>
      </c>
    </row>
    <row r="35" spans="1:17" x14ac:dyDescent="0.3">
      <c r="A35" s="43" t="s">
        <v>96</v>
      </c>
      <c r="E35" t="s">
        <v>72</v>
      </c>
      <c r="F35" t="s">
        <v>69</v>
      </c>
      <c r="G35" s="12"/>
      <c r="H35" s="12">
        <v>2</v>
      </c>
      <c r="I35" s="12"/>
      <c r="J35" s="12"/>
      <c r="K35" s="12"/>
      <c r="L35" s="46">
        <f>(G35/2)+(H35/2)</f>
        <v>1</v>
      </c>
      <c r="N35" s="10"/>
      <c r="O35" s="10"/>
      <c r="P35" s="10"/>
      <c r="Q35" s="10"/>
    </row>
    <row r="36" spans="1:17" x14ac:dyDescent="0.3">
      <c r="A36" s="43"/>
      <c r="E36" t="s">
        <v>71</v>
      </c>
      <c r="F36" t="s">
        <v>70</v>
      </c>
      <c r="G36" s="12"/>
      <c r="H36" s="12"/>
      <c r="I36" s="12">
        <v>1</v>
      </c>
      <c r="J36" s="12">
        <v>1</v>
      </c>
      <c r="K36" s="12"/>
      <c r="L36" s="46">
        <f t="shared" ref="L36:L39" si="3">(G36/2)+(H36/2)</f>
        <v>0</v>
      </c>
    </row>
    <row r="37" spans="1:17" x14ac:dyDescent="0.3">
      <c r="A37" s="43"/>
      <c r="E37" t="s">
        <v>71</v>
      </c>
      <c r="F37" t="s">
        <v>73</v>
      </c>
      <c r="G37" s="12"/>
      <c r="H37" s="12">
        <v>1</v>
      </c>
      <c r="I37" s="12">
        <v>0</v>
      </c>
      <c r="J37" s="12">
        <v>0</v>
      </c>
      <c r="K37" s="12"/>
      <c r="L37" s="46">
        <f t="shared" si="3"/>
        <v>0.5</v>
      </c>
    </row>
    <row r="38" spans="1:17" x14ac:dyDescent="0.3">
      <c r="A38" s="43"/>
      <c r="E38" t="s">
        <v>71</v>
      </c>
      <c r="F38" t="s">
        <v>74</v>
      </c>
      <c r="G38" s="12"/>
      <c r="H38" s="12">
        <v>1</v>
      </c>
      <c r="I38" s="12">
        <v>1</v>
      </c>
      <c r="J38" s="12">
        <v>1</v>
      </c>
      <c r="K38" s="12"/>
      <c r="L38" s="46">
        <f t="shared" si="3"/>
        <v>0.5</v>
      </c>
    </row>
    <row r="39" spans="1:17" x14ac:dyDescent="0.3">
      <c r="A39" s="43"/>
      <c r="E39" t="s">
        <v>176</v>
      </c>
      <c r="F39" t="s">
        <v>73</v>
      </c>
      <c r="G39" s="12"/>
      <c r="H39" s="12">
        <v>1</v>
      </c>
      <c r="I39" s="12"/>
      <c r="J39" s="12"/>
      <c r="K39" s="12"/>
      <c r="L39" s="46">
        <f t="shared" si="3"/>
        <v>0.5</v>
      </c>
    </row>
    <row r="40" spans="1:17" ht="15" thickBot="1" x14ac:dyDescent="0.35">
      <c r="A40" s="48"/>
      <c r="B40" s="49"/>
      <c r="C40" s="49"/>
      <c r="D40" s="49"/>
      <c r="E40" s="49"/>
      <c r="F40" s="49"/>
      <c r="G40" s="50"/>
      <c r="H40" s="50"/>
      <c r="I40" s="50"/>
      <c r="J40" s="50"/>
      <c r="K40" s="50"/>
      <c r="L40" s="51"/>
    </row>
    <row r="41" spans="1:17" ht="15.6" thickTop="1" thickBot="1" x14ac:dyDescent="0.35"/>
    <row r="42" spans="1:17" ht="15.6" thickTop="1" thickBot="1" x14ac:dyDescent="0.35">
      <c r="A42" s="37"/>
      <c r="B42" s="38"/>
      <c r="C42" s="38"/>
      <c r="D42" s="38"/>
      <c r="E42" s="40"/>
      <c r="F42" s="40" t="s">
        <v>0</v>
      </c>
      <c r="G42" s="41" t="s">
        <v>21</v>
      </c>
      <c r="H42" s="41" t="s">
        <v>22</v>
      </c>
      <c r="I42" s="41" t="s">
        <v>1</v>
      </c>
      <c r="J42" s="41" t="s">
        <v>2</v>
      </c>
      <c r="K42" s="41" t="s">
        <v>3</v>
      </c>
      <c r="L42" s="54" t="s">
        <v>4</v>
      </c>
      <c r="N42" t="s">
        <v>139</v>
      </c>
    </row>
    <row r="43" spans="1:17" ht="15" thickBot="1" x14ac:dyDescent="0.35">
      <c r="A43" s="55" t="s">
        <v>86</v>
      </c>
      <c r="B43" s="34"/>
      <c r="E43" s="1"/>
      <c r="F43" s="56" t="s">
        <v>28</v>
      </c>
      <c r="G43" s="17">
        <f>SUM(G44:G48)</f>
        <v>0</v>
      </c>
      <c r="H43" s="17">
        <f t="shared" ref="H43:L43" si="4">SUM(H44:H48)</f>
        <v>3</v>
      </c>
      <c r="I43" s="17">
        <f t="shared" si="4"/>
        <v>0</v>
      </c>
      <c r="J43" s="17">
        <f t="shared" si="4"/>
        <v>0</v>
      </c>
      <c r="K43" s="35">
        <f t="shared" si="4"/>
        <v>1</v>
      </c>
      <c r="L43" s="45">
        <f t="shared" si="4"/>
        <v>1.5</v>
      </c>
    </row>
    <row r="44" spans="1:17" x14ac:dyDescent="0.3">
      <c r="A44" s="43" t="s">
        <v>97</v>
      </c>
      <c r="E44" t="s">
        <v>18</v>
      </c>
      <c r="F44" t="s">
        <v>64</v>
      </c>
      <c r="G44" s="12"/>
      <c r="H44" s="12">
        <v>1</v>
      </c>
      <c r="I44" s="12"/>
      <c r="J44" s="12"/>
      <c r="K44" s="12"/>
      <c r="L44" s="46">
        <f>(G44/2)+(H44/2)</f>
        <v>0.5</v>
      </c>
    </row>
    <row r="45" spans="1:17" x14ac:dyDescent="0.3">
      <c r="A45" s="43"/>
      <c r="E45" t="s">
        <v>5</v>
      </c>
      <c r="F45" t="s">
        <v>127</v>
      </c>
      <c r="G45" s="12"/>
      <c r="H45" s="12">
        <v>2</v>
      </c>
      <c r="I45" s="12"/>
      <c r="J45" s="12"/>
      <c r="K45" s="12"/>
      <c r="L45" s="46">
        <f>(G45/2)+(H45/2)</f>
        <v>1</v>
      </c>
    </row>
    <row r="46" spans="1:17" x14ac:dyDescent="0.3">
      <c r="A46" s="43"/>
      <c r="E46" t="s">
        <v>175</v>
      </c>
      <c r="F46" t="s">
        <v>177</v>
      </c>
      <c r="G46" s="12"/>
      <c r="H46" s="12"/>
      <c r="I46" s="12"/>
      <c r="J46" s="12"/>
      <c r="K46" s="12">
        <v>1</v>
      </c>
      <c r="L46" s="46">
        <f>(G46/2)+(H46/2)</f>
        <v>0</v>
      </c>
    </row>
    <row r="47" spans="1:17" x14ac:dyDescent="0.3">
      <c r="A47" s="43"/>
      <c r="G47" s="12"/>
      <c r="H47" s="12"/>
      <c r="I47" s="12"/>
      <c r="J47" s="12"/>
      <c r="K47" s="12"/>
      <c r="L47" s="46">
        <f>(G47/2)+(H47/2)</f>
        <v>0</v>
      </c>
    </row>
    <row r="48" spans="1:17" ht="15" thickBot="1" x14ac:dyDescent="0.35">
      <c r="A48" s="48"/>
      <c r="B48" s="49"/>
      <c r="C48" s="49"/>
      <c r="D48" s="49"/>
      <c r="E48" s="49"/>
      <c r="F48" s="49"/>
      <c r="G48" s="50"/>
      <c r="H48" s="50"/>
      <c r="I48" s="50"/>
      <c r="J48" s="50"/>
      <c r="K48" s="50"/>
      <c r="L48" s="51"/>
    </row>
    <row r="49" ht="15" thickTop="1" x14ac:dyDescent="0.3"/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732B-9F0E-4C07-BABD-4172BE52501D}">
  <sheetPr>
    <tabColor theme="3" tint="0.39997558519241921"/>
  </sheetPr>
  <dimension ref="B3:P36"/>
  <sheetViews>
    <sheetView showWhiteSpace="0" topLeftCell="A8" zoomScaleNormal="100" zoomScalePageLayoutView="136" workbookViewId="0">
      <selection activeCell="S26" sqref="S26"/>
    </sheetView>
  </sheetViews>
  <sheetFormatPr defaultRowHeight="14.4" x14ac:dyDescent="0.3"/>
  <cols>
    <col min="2" max="2" width="27.44140625" customWidth="1"/>
    <col min="3" max="3" width="23.88671875" customWidth="1"/>
    <col min="9" max="9" width="9.109375" style="6"/>
  </cols>
  <sheetData>
    <row r="3" spans="2:10" x14ac:dyDescent="0.3">
      <c r="F3" t="s">
        <v>122</v>
      </c>
      <c r="I3" s="6">
        <f>SUM(I7:I44)</f>
        <v>11.9</v>
      </c>
    </row>
    <row r="5" spans="2:10" x14ac:dyDescent="0.3">
      <c r="C5" s="8" t="s">
        <v>131</v>
      </c>
      <c r="D5" s="71">
        <f>SUM(D7:D46)/2</f>
        <v>11</v>
      </c>
      <c r="E5" s="71">
        <f t="shared" ref="E5:H5" si="0">SUM(E7:E46)/2</f>
        <v>12.8</v>
      </c>
      <c r="F5" s="71">
        <f t="shared" si="0"/>
        <v>12</v>
      </c>
      <c r="G5" s="71">
        <f t="shared" si="0"/>
        <v>11</v>
      </c>
      <c r="H5" s="71">
        <f t="shared" si="0"/>
        <v>5</v>
      </c>
    </row>
    <row r="6" spans="2:10" ht="15" thickBot="1" x14ac:dyDescent="0.35"/>
    <row r="7" spans="2:10" x14ac:dyDescent="0.3">
      <c r="B7" s="62" t="s">
        <v>114</v>
      </c>
      <c r="C7" s="28" t="s">
        <v>28</v>
      </c>
      <c r="D7" s="26">
        <f>SUM(D9:D18)</f>
        <v>6</v>
      </c>
      <c r="E7" s="26">
        <f t="shared" ref="E7:H7" si="1">SUM(E9:E18)</f>
        <v>5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67">
        <v>0</v>
      </c>
      <c r="J7" t="s">
        <v>112</v>
      </c>
    </row>
    <row r="8" spans="2:10" ht="15" thickBot="1" x14ac:dyDescent="0.35">
      <c r="B8" s="63" t="s">
        <v>121</v>
      </c>
      <c r="C8" s="27" t="s">
        <v>23</v>
      </c>
      <c r="D8" s="24" t="s">
        <v>21</v>
      </c>
      <c r="E8" s="24" t="s">
        <v>22</v>
      </c>
      <c r="F8" s="24" t="s">
        <v>1</v>
      </c>
      <c r="G8" s="24" t="s">
        <v>2</v>
      </c>
      <c r="H8" s="24" t="s">
        <v>3</v>
      </c>
      <c r="I8" s="25" t="s">
        <v>4</v>
      </c>
    </row>
    <row r="9" spans="2:10" x14ac:dyDescent="0.3">
      <c r="B9" s="18" t="s">
        <v>119</v>
      </c>
      <c r="C9" s="107" t="s">
        <v>134</v>
      </c>
      <c r="D9" s="100">
        <v>1</v>
      </c>
      <c r="E9" s="89"/>
      <c r="F9" s="89"/>
      <c r="G9" s="89"/>
      <c r="H9" s="89"/>
      <c r="I9" s="97">
        <f>SUM(D9:E9)/2</f>
        <v>0.5</v>
      </c>
      <c r="J9" s="6">
        <f>SUM(I9:I18)</f>
        <v>5.5</v>
      </c>
    </row>
    <row r="10" spans="2:10" x14ac:dyDescent="0.3">
      <c r="B10" s="19" t="s">
        <v>119</v>
      </c>
      <c r="C10" s="73" t="s">
        <v>115</v>
      </c>
      <c r="D10" s="101"/>
      <c r="E10" s="92">
        <v>1</v>
      </c>
      <c r="F10" s="92"/>
      <c r="G10" s="92"/>
      <c r="H10" s="92"/>
      <c r="I10" s="98">
        <f>SUM(D10:E10)/2</f>
        <v>0.5</v>
      </c>
    </row>
    <row r="11" spans="2:10" x14ac:dyDescent="0.3">
      <c r="B11" s="19" t="s">
        <v>119</v>
      </c>
      <c r="C11" s="73" t="s">
        <v>116</v>
      </c>
      <c r="D11" s="101"/>
      <c r="E11" s="92">
        <v>1</v>
      </c>
      <c r="F11" s="92"/>
      <c r="G11" s="92"/>
      <c r="H11" s="92"/>
      <c r="I11" s="98">
        <f t="shared" ref="I11:I18" si="2">SUM(D11:E11)/2</f>
        <v>0.5</v>
      </c>
    </row>
    <row r="12" spans="2:10" x14ac:dyDescent="0.3">
      <c r="B12" s="19" t="s">
        <v>119</v>
      </c>
      <c r="C12" s="73" t="s">
        <v>117</v>
      </c>
      <c r="D12" s="101"/>
      <c r="E12" s="92">
        <v>1</v>
      </c>
      <c r="F12" s="92"/>
      <c r="G12" s="92"/>
      <c r="H12" s="92"/>
      <c r="I12" s="98">
        <f t="shared" si="2"/>
        <v>0.5</v>
      </c>
    </row>
    <row r="13" spans="2:10" ht="15" thickBot="1" x14ac:dyDescent="0.35">
      <c r="B13" s="19" t="s">
        <v>119</v>
      </c>
      <c r="C13" s="105" t="s">
        <v>118</v>
      </c>
      <c r="D13" s="102">
        <v>3</v>
      </c>
      <c r="E13" s="95"/>
      <c r="F13" s="95"/>
      <c r="G13" s="95"/>
      <c r="H13" s="95"/>
      <c r="I13" s="99">
        <f t="shared" si="2"/>
        <v>1.5</v>
      </c>
    </row>
    <row r="14" spans="2:10" ht="15" thickBot="1" x14ac:dyDescent="0.35">
      <c r="B14" s="19"/>
      <c r="C14" s="68"/>
      <c r="D14" s="11"/>
      <c r="I14" s="21">
        <f t="shared" si="2"/>
        <v>0</v>
      </c>
    </row>
    <row r="15" spans="2:10" x14ac:dyDescent="0.3">
      <c r="B15" s="19" t="s">
        <v>5</v>
      </c>
      <c r="C15" s="107" t="s">
        <v>134</v>
      </c>
      <c r="D15" s="100">
        <v>1</v>
      </c>
      <c r="E15" s="89"/>
      <c r="F15" s="89"/>
      <c r="G15" s="89"/>
      <c r="H15" s="89"/>
      <c r="I15" s="97">
        <f t="shared" si="2"/>
        <v>0.5</v>
      </c>
    </row>
    <row r="16" spans="2:10" x14ac:dyDescent="0.3">
      <c r="B16" s="19" t="s">
        <v>5</v>
      </c>
      <c r="C16" s="73" t="s">
        <v>116</v>
      </c>
      <c r="D16" s="101"/>
      <c r="E16" s="92">
        <v>1</v>
      </c>
      <c r="F16" s="92"/>
      <c r="G16" s="92"/>
      <c r="H16" s="92"/>
      <c r="I16" s="98">
        <f t="shared" si="2"/>
        <v>0.5</v>
      </c>
    </row>
    <row r="17" spans="2:10" x14ac:dyDescent="0.3">
      <c r="B17" s="19" t="s">
        <v>5</v>
      </c>
      <c r="C17" s="73" t="s">
        <v>135</v>
      </c>
      <c r="D17" s="103"/>
      <c r="E17" s="92">
        <v>1</v>
      </c>
      <c r="F17" s="92"/>
      <c r="G17" s="92"/>
      <c r="H17" s="92"/>
      <c r="I17" s="98">
        <f t="shared" si="2"/>
        <v>0.5</v>
      </c>
    </row>
    <row r="18" spans="2:10" ht="15" thickBot="1" x14ac:dyDescent="0.35">
      <c r="B18" s="20" t="s">
        <v>5</v>
      </c>
      <c r="C18" s="106" t="s">
        <v>136</v>
      </c>
      <c r="D18" s="104">
        <v>1</v>
      </c>
      <c r="E18" s="95"/>
      <c r="F18" s="95"/>
      <c r="G18" s="95"/>
      <c r="H18" s="95"/>
      <c r="I18" s="99">
        <f t="shared" si="2"/>
        <v>0.5</v>
      </c>
    </row>
    <row r="19" spans="2:10" ht="15" thickBot="1" x14ac:dyDescent="0.35"/>
    <row r="20" spans="2:10" x14ac:dyDescent="0.3">
      <c r="B20" s="62" t="s">
        <v>110</v>
      </c>
      <c r="C20" s="28" t="s">
        <v>28</v>
      </c>
      <c r="D20" s="26">
        <f>SUM(D22:D25)</f>
        <v>0</v>
      </c>
      <c r="E20" s="26">
        <f t="shared" ref="E20:H20" si="3">SUM(E22:E25)</f>
        <v>3.8</v>
      </c>
      <c r="F20" s="26">
        <f t="shared" si="3"/>
        <v>5</v>
      </c>
      <c r="G20" s="26">
        <f t="shared" si="3"/>
        <v>5</v>
      </c>
      <c r="H20" s="26">
        <f t="shared" si="3"/>
        <v>4</v>
      </c>
      <c r="I20" s="67">
        <v>0</v>
      </c>
      <c r="J20" t="s">
        <v>112</v>
      </c>
    </row>
    <row r="21" spans="2:10" ht="15" thickBot="1" x14ac:dyDescent="0.35">
      <c r="B21" s="63" t="s">
        <v>111</v>
      </c>
      <c r="C21" s="27" t="s">
        <v>23</v>
      </c>
      <c r="D21" s="24" t="s">
        <v>21</v>
      </c>
      <c r="E21" s="24" t="s">
        <v>22</v>
      </c>
      <c r="F21" s="24" t="s">
        <v>1</v>
      </c>
      <c r="G21" s="24" t="s">
        <v>2</v>
      </c>
      <c r="H21" s="24" t="s">
        <v>3</v>
      </c>
      <c r="I21" s="25" t="s">
        <v>4</v>
      </c>
    </row>
    <row r="22" spans="2:10" x14ac:dyDescent="0.3">
      <c r="B22" s="64" t="s">
        <v>113</v>
      </c>
      <c r="C22" s="19" t="s">
        <v>171</v>
      </c>
      <c r="E22">
        <v>2</v>
      </c>
      <c r="F22">
        <v>2</v>
      </c>
      <c r="G22">
        <v>2</v>
      </c>
      <c r="H22" s="7"/>
      <c r="I22" s="21">
        <f>SUM(D22:E22)/2</f>
        <v>1</v>
      </c>
      <c r="J22" s="6">
        <f>SUM(I22:I25)</f>
        <v>1.9</v>
      </c>
    </row>
    <row r="23" spans="2:10" ht="15" thickBot="1" x14ac:dyDescent="0.35">
      <c r="B23" s="32" t="s">
        <v>113</v>
      </c>
      <c r="C23" s="19" t="s">
        <v>172</v>
      </c>
      <c r="D23" s="108"/>
      <c r="E23" s="108">
        <v>1</v>
      </c>
      <c r="F23" s="108">
        <v>2</v>
      </c>
      <c r="G23" s="108">
        <v>2</v>
      </c>
      <c r="H23" s="108">
        <v>2</v>
      </c>
      <c r="I23" s="21">
        <f t="shared" ref="I23:I24" si="4">SUM(D23:E23)/2</f>
        <v>0.5</v>
      </c>
    </row>
    <row r="24" spans="2:10" x14ac:dyDescent="0.3">
      <c r="B24" s="32" t="s">
        <v>148</v>
      </c>
      <c r="C24" s="19" t="s">
        <v>169</v>
      </c>
      <c r="E24">
        <v>0.8</v>
      </c>
      <c r="F24">
        <v>1</v>
      </c>
      <c r="G24">
        <v>1</v>
      </c>
      <c r="H24">
        <v>2</v>
      </c>
      <c r="I24" s="21">
        <f t="shared" si="4"/>
        <v>0.4</v>
      </c>
      <c r="J24" s="10" t="s">
        <v>170</v>
      </c>
    </row>
    <row r="25" spans="2:10" ht="15" thickBot="1" x14ac:dyDescent="0.35">
      <c r="B25" s="65"/>
      <c r="C25" s="20"/>
      <c r="D25" s="22"/>
      <c r="E25" s="22"/>
      <c r="F25" s="22"/>
      <c r="G25" s="22"/>
      <c r="H25" s="22"/>
      <c r="I25" s="66"/>
    </row>
    <row r="26" spans="2:10" x14ac:dyDescent="0.3">
      <c r="I26"/>
    </row>
    <row r="27" spans="2:10" ht="15" thickBot="1" x14ac:dyDescent="0.35">
      <c r="B27" s="5"/>
    </row>
    <row r="28" spans="2:10" x14ac:dyDescent="0.3">
      <c r="B28" s="62" t="s">
        <v>109</v>
      </c>
      <c r="C28" s="28" t="s">
        <v>28</v>
      </c>
      <c r="D28" s="26">
        <f>SUM(D30:D36)</f>
        <v>5</v>
      </c>
      <c r="E28" s="26">
        <f t="shared" ref="E28:H28" si="5">SUM(E30:E36)</f>
        <v>4</v>
      </c>
      <c r="F28" s="26">
        <f t="shared" si="5"/>
        <v>7</v>
      </c>
      <c r="G28" s="26">
        <f t="shared" si="5"/>
        <v>6</v>
      </c>
      <c r="H28" s="26">
        <f t="shared" si="5"/>
        <v>1</v>
      </c>
      <c r="I28" s="67">
        <v>0</v>
      </c>
      <c r="J28" t="s">
        <v>112</v>
      </c>
    </row>
    <row r="29" spans="2:10" ht="15" thickBot="1" x14ac:dyDescent="0.35">
      <c r="B29" s="63" t="s">
        <v>120</v>
      </c>
      <c r="C29" s="27" t="s">
        <v>23</v>
      </c>
      <c r="D29" s="24" t="s">
        <v>21</v>
      </c>
      <c r="E29" s="24" t="s">
        <v>22</v>
      </c>
      <c r="F29" s="24" t="s">
        <v>1</v>
      </c>
      <c r="G29" s="24" t="s">
        <v>2</v>
      </c>
      <c r="H29" s="24" t="s">
        <v>3</v>
      </c>
      <c r="I29" s="25" t="s">
        <v>4</v>
      </c>
    </row>
    <row r="30" spans="2:10" x14ac:dyDescent="0.3">
      <c r="B30" s="64" t="s">
        <v>24</v>
      </c>
      <c r="C30" s="18" t="s">
        <v>173</v>
      </c>
      <c r="D30">
        <v>1</v>
      </c>
      <c r="F30">
        <v>1</v>
      </c>
      <c r="G30">
        <v>1</v>
      </c>
      <c r="I30" s="21">
        <f>SUM(D30:E30)/2</f>
        <v>0.5</v>
      </c>
      <c r="J30" s="6">
        <f>SUM(I30:I36)</f>
        <v>4.5</v>
      </c>
    </row>
    <row r="31" spans="2:10" x14ac:dyDescent="0.3">
      <c r="B31" s="32" t="s">
        <v>26</v>
      </c>
      <c r="C31" s="68" t="s">
        <v>174</v>
      </c>
      <c r="D31" s="11">
        <v>3</v>
      </c>
      <c r="E31" s="11"/>
      <c r="F31" s="11">
        <v>2</v>
      </c>
      <c r="G31" s="11">
        <v>2</v>
      </c>
      <c r="I31" s="21">
        <f>SUM(D31:D31)/2</f>
        <v>1.5</v>
      </c>
    </row>
    <row r="32" spans="2:10" x14ac:dyDescent="0.3">
      <c r="B32" s="32" t="s">
        <v>30</v>
      </c>
      <c r="C32" s="19" t="s">
        <v>25</v>
      </c>
      <c r="D32">
        <v>1</v>
      </c>
      <c r="F32">
        <v>1</v>
      </c>
      <c r="G32">
        <v>1</v>
      </c>
      <c r="I32" s="21">
        <f>SUM(D32:D32)/2</f>
        <v>0.5</v>
      </c>
    </row>
    <row r="33" spans="2:16" x14ac:dyDescent="0.3">
      <c r="B33" s="32" t="s">
        <v>30</v>
      </c>
      <c r="C33" s="19" t="s">
        <v>27</v>
      </c>
      <c r="E33">
        <v>1</v>
      </c>
      <c r="H33">
        <v>1</v>
      </c>
      <c r="I33" s="21">
        <f>SUM(E33:E33)/2</f>
        <v>0.5</v>
      </c>
      <c r="K33" s="10"/>
      <c r="L33" s="10"/>
      <c r="M33" s="10"/>
      <c r="N33" s="10"/>
      <c r="O33" s="10"/>
      <c r="P33" s="10"/>
    </row>
    <row r="34" spans="2:16" x14ac:dyDescent="0.3">
      <c r="B34" s="32" t="s">
        <v>12</v>
      </c>
      <c r="C34" s="19" t="s">
        <v>48</v>
      </c>
      <c r="E34">
        <v>1</v>
      </c>
      <c r="F34">
        <v>1</v>
      </c>
      <c r="G34">
        <v>1</v>
      </c>
      <c r="I34" s="21">
        <f t="shared" ref="I34:I35" si="6">SUM(D34:E34)/2</f>
        <v>0.5</v>
      </c>
      <c r="K34" s="34"/>
      <c r="L34" s="34"/>
      <c r="M34" s="34"/>
    </row>
    <row r="35" spans="2:16" x14ac:dyDescent="0.3">
      <c r="B35" s="72" t="s">
        <v>67</v>
      </c>
      <c r="C35" s="109" t="s">
        <v>133</v>
      </c>
      <c r="D35" s="11"/>
      <c r="E35" s="11">
        <v>2</v>
      </c>
      <c r="F35" s="11">
        <v>2</v>
      </c>
      <c r="G35" s="11">
        <v>1</v>
      </c>
      <c r="I35" s="21">
        <f t="shared" si="6"/>
        <v>1</v>
      </c>
    </row>
    <row r="36" spans="2:16" ht="15" thickBot="1" x14ac:dyDescent="0.35">
      <c r="B36" s="65"/>
      <c r="C36" s="20"/>
      <c r="D36" s="22"/>
      <c r="E36" s="22"/>
      <c r="F36" s="22"/>
      <c r="G36" s="22"/>
      <c r="H36" s="22"/>
      <c r="I36" s="2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ignoredErrors>
    <ignoredError sqref="I30:I35 I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2:O32"/>
  <sheetViews>
    <sheetView topLeftCell="A3" workbookViewId="0">
      <selection activeCell="O26" sqref="O26"/>
    </sheetView>
  </sheetViews>
  <sheetFormatPr defaultRowHeight="14.4" x14ac:dyDescent="0.3"/>
  <cols>
    <col min="5" max="5" width="18.33203125" customWidth="1"/>
    <col min="6" max="6" width="31.109375" customWidth="1"/>
    <col min="7" max="8" width="7.44140625" style="13" customWidth="1"/>
    <col min="9" max="9" width="7" style="13" customWidth="1"/>
    <col min="10" max="11" width="8.33203125" style="13" customWidth="1"/>
    <col min="12" max="12" width="9.109375" style="13"/>
    <col min="15" max="15" width="23.5546875" customWidth="1"/>
  </cols>
  <sheetData>
    <row r="2" spans="2:15" x14ac:dyDescent="0.3">
      <c r="B2" t="s">
        <v>16</v>
      </c>
      <c r="E2" t="s">
        <v>11</v>
      </c>
      <c r="F2" s="77">
        <f>J2+L5</f>
        <v>14.1</v>
      </c>
      <c r="I2" s="13" t="s">
        <v>10</v>
      </c>
      <c r="J2" s="13">
        <v>0.1</v>
      </c>
    </row>
    <row r="3" spans="2:15" x14ac:dyDescent="0.3">
      <c r="F3" s="77"/>
    </row>
    <row r="4" spans="2:15" ht="28.8" x14ac:dyDescent="0.3">
      <c r="B4" t="s">
        <v>9</v>
      </c>
      <c r="C4" s="5">
        <f>SUM(C18:C22)</f>
        <v>0</v>
      </c>
      <c r="E4" s="16"/>
      <c r="F4" s="1" t="s">
        <v>8</v>
      </c>
      <c r="G4" s="2" t="s">
        <v>21</v>
      </c>
      <c r="H4" s="2" t="s">
        <v>22</v>
      </c>
      <c r="I4" s="2" t="s">
        <v>1</v>
      </c>
      <c r="J4" s="2" t="s">
        <v>2</v>
      </c>
      <c r="K4" s="2" t="s">
        <v>3</v>
      </c>
      <c r="L4" s="2" t="s">
        <v>4</v>
      </c>
    </row>
    <row r="5" spans="2:15" x14ac:dyDescent="0.3">
      <c r="C5" s="5"/>
      <c r="G5" s="14">
        <f>SUM(G6:G144)</f>
        <v>6</v>
      </c>
      <c r="H5" s="14">
        <f>SUM(H6:H144)</f>
        <v>22</v>
      </c>
      <c r="I5" s="14">
        <f>SUM(I6:I144)</f>
        <v>5</v>
      </c>
      <c r="J5" s="14">
        <f>SUM(J6:J144)</f>
        <v>5</v>
      </c>
      <c r="K5" s="14">
        <f>SUM(K6:K144)</f>
        <v>1</v>
      </c>
      <c r="L5" s="15">
        <f>SUM(L9:L59)</f>
        <v>14</v>
      </c>
      <c r="O5" s="8"/>
    </row>
    <row r="6" spans="2:15" ht="0.6" customHeight="1" x14ac:dyDescent="0.3">
      <c r="C6" s="5"/>
    </row>
    <row r="7" spans="2:15" ht="0.6" customHeight="1" x14ac:dyDescent="0.3">
      <c r="C7" s="5"/>
    </row>
    <row r="8" spans="2:15" ht="0.6" customHeight="1" thickBot="1" x14ac:dyDescent="0.35">
      <c r="C8" s="5"/>
    </row>
    <row r="9" spans="2:15" ht="14.4" customHeight="1" x14ac:dyDescent="0.3">
      <c r="C9" s="5"/>
      <c r="D9" t="s">
        <v>153</v>
      </c>
      <c r="E9" s="78" t="s">
        <v>5</v>
      </c>
      <c r="F9" s="79" t="s">
        <v>150</v>
      </c>
      <c r="G9" s="80"/>
      <c r="H9" s="80">
        <v>1</v>
      </c>
      <c r="I9" s="80"/>
      <c r="J9" s="80"/>
      <c r="K9" s="81"/>
      <c r="L9" s="13">
        <f t="shared" ref="L9:L17" si="0">(G9+H9)/2</f>
        <v>0.5</v>
      </c>
    </row>
    <row r="10" spans="2:15" ht="14.4" customHeight="1" thickBot="1" x14ac:dyDescent="0.35">
      <c r="C10" s="5"/>
      <c r="E10" s="82"/>
      <c r="F10" s="83" t="s">
        <v>151</v>
      </c>
      <c r="G10" s="84">
        <v>2</v>
      </c>
      <c r="H10" s="84"/>
      <c r="I10" s="84"/>
      <c r="J10" s="84"/>
      <c r="K10" s="85"/>
      <c r="L10" s="13">
        <f t="shared" si="0"/>
        <v>1</v>
      </c>
    </row>
    <row r="11" spans="2:15" ht="14.4" customHeight="1" x14ac:dyDescent="0.3">
      <c r="C11" s="5"/>
      <c r="E11" s="78" t="s">
        <v>152</v>
      </c>
      <c r="F11" s="79" t="s">
        <v>150</v>
      </c>
      <c r="G11" s="80"/>
      <c r="H11" s="80">
        <v>1</v>
      </c>
      <c r="I11" s="80"/>
      <c r="J11" s="80"/>
      <c r="K11" s="81"/>
      <c r="L11" s="13">
        <f t="shared" si="0"/>
        <v>0.5</v>
      </c>
    </row>
    <row r="12" spans="2:15" ht="14.4" customHeight="1" thickBot="1" x14ac:dyDescent="0.35">
      <c r="C12" s="5"/>
      <c r="E12" s="82"/>
      <c r="F12" s="83" t="s">
        <v>151</v>
      </c>
      <c r="G12" s="84">
        <v>2</v>
      </c>
      <c r="H12" s="84"/>
      <c r="I12" s="84"/>
      <c r="J12" s="84"/>
      <c r="K12" s="85"/>
      <c r="L12" s="13">
        <f t="shared" si="0"/>
        <v>1</v>
      </c>
    </row>
    <row r="13" spans="2:15" ht="14.4" customHeight="1" x14ac:dyDescent="0.3">
      <c r="C13" s="5"/>
      <c r="E13" s="78" t="s">
        <v>6</v>
      </c>
      <c r="F13" s="79" t="s">
        <v>150</v>
      </c>
      <c r="G13" s="80"/>
      <c r="H13" s="80">
        <v>1</v>
      </c>
      <c r="I13" s="80"/>
      <c r="J13" s="80"/>
      <c r="K13" s="81"/>
      <c r="L13" s="13">
        <f t="shared" si="0"/>
        <v>0.5</v>
      </c>
    </row>
    <row r="14" spans="2:15" ht="14.4" customHeight="1" thickBot="1" x14ac:dyDescent="0.35">
      <c r="C14" s="5"/>
      <c r="E14" s="82"/>
      <c r="F14" s="83" t="s">
        <v>151</v>
      </c>
      <c r="G14" s="84">
        <v>2</v>
      </c>
      <c r="H14" s="84"/>
      <c r="I14" s="84"/>
      <c r="J14" s="84"/>
      <c r="K14" s="85"/>
      <c r="L14" s="13">
        <f t="shared" si="0"/>
        <v>1</v>
      </c>
    </row>
    <row r="15" spans="2:15" ht="14.4" customHeight="1" x14ac:dyDescent="0.3">
      <c r="C15" s="5"/>
      <c r="L15" s="13">
        <f t="shared" si="0"/>
        <v>0</v>
      </c>
    </row>
    <row r="16" spans="2:15" ht="14.4" customHeight="1" x14ac:dyDescent="0.3">
      <c r="C16" s="5"/>
      <c r="D16" t="s">
        <v>154</v>
      </c>
      <c r="E16" s="8" t="s">
        <v>5</v>
      </c>
      <c r="F16" t="s">
        <v>94</v>
      </c>
      <c r="H16" s="13">
        <v>1</v>
      </c>
      <c r="L16" s="13">
        <f>(G16+H16)/2</f>
        <v>0.5</v>
      </c>
    </row>
    <row r="17" spans="1:13" ht="14.4" customHeight="1" x14ac:dyDescent="0.3">
      <c r="C17" s="5"/>
      <c r="L17" s="13">
        <f t="shared" si="0"/>
        <v>0</v>
      </c>
    </row>
    <row r="18" spans="1:13" x14ac:dyDescent="0.3">
      <c r="A18" s="6"/>
      <c r="C18" s="5"/>
      <c r="D18" t="s">
        <v>155</v>
      </c>
      <c r="E18" s="8" t="s">
        <v>5</v>
      </c>
      <c r="F18" s="87" t="s">
        <v>14</v>
      </c>
      <c r="H18" s="13">
        <v>3</v>
      </c>
      <c r="I18" s="13">
        <v>1</v>
      </c>
      <c r="L18" s="13">
        <f>(G18+H18)/2</f>
        <v>1.5</v>
      </c>
      <c r="M18" s="9"/>
    </row>
    <row r="19" spans="1:13" x14ac:dyDescent="0.3">
      <c r="A19" s="6"/>
      <c r="C19" s="5"/>
      <c r="E19" s="29" t="s">
        <v>56</v>
      </c>
      <c r="F19" s="87" t="s">
        <v>57</v>
      </c>
      <c r="H19" s="13">
        <v>1</v>
      </c>
      <c r="L19" s="13">
        <f>(G19+H19)/2</f>
        <v>0.5</v>
      </c>
      <c r="M19" s="12"/>
    </row>
    <row r="20" spans="1:13" x14ac:dyDescent="0.3">
      <c r="A20" s="6"/>
      <c r="C20" s="5"/>
      <c r="E20" s="29" t="s">
        <v>20</v>
      </c>
      <c r="F20" s="87" t="s">
        <v>57</v>
      </c>
      <c r="G20" s="30"/>
      <c r="H20" s="30">
        <v>1</v>
      </c>
      <c r="I20" s="30"/>
      <c r="J20" s="30"/>
      <c r="K20" s="30"/>
      <c r="L20" s="13">
        <f>(G20+H20)/2</f>
        <v>0.5</v>
      </c>
      <c r="M20" s="12"/>
    </row>
    <row r="21" spans="1:13" x14ac:dyDescent="0.3">
      <c r="A21" s="6"/>
      <c r="C21" s="5"/>
      <c r="E21" s="8"/>
      <c r="M21" s="12"/>
    </row>
    <row r="22" spans="1:13" x14ac:dyDescent="0.3">
      <c r="A22" s="6"/>
      <c r="C22" s="5"/>
      <c r="D22" t="s">
        <v>156</v>
      </c>
      <c r="E22" s="8" t="s">
        <v>5</v>
      </c>
      <c r="F22" s="60" t="s">
        <v>58</v>
      </c>
      <c r="H22" s="13">
        <v>2</v>
      </c>
      <c r="L22" s="13">
        <f t="shared" ref="L22:L29" si="1">(G22+H22)/2</f>
        <v>1</v>
      </c>
    </row>
    <row r="23" spans="1:13" x14ac:dyDescent="0.3">
      <c r="A23" s="6"/>
      <c r="E23" s="29" t="s">
        <v>5</v>
      </c>
      <c r="F23" s="61" t="s">
        <v>138</v>
      </c>
      <c r="G23" s="30"/>
      <c r="H23" s="30">
        <v>2</v>
      </c>
      <c r="I23" s="30"/>
      <c r="J23" s="30"/>
      <c r="K23" s="30"/>
      <c r="L23" s="30">
        <f t="shared" si="1"/>
        <v>1</v>
      </c>
    </row>
    <row r="24" spans="1:13" x14ac:dyDescent="0.3">
      <c r="E24" s="29" t="s">
        <v>36</v>
      </c>
      <c r="F24" s="61" t="s">
        <v>59</v>
      </c>
      <c r="G24" s="30"/>
      <c r="H24" s="30">
        <v>2</v>
      </c>
      <c r="I24" s="30"/>
      <c r="J24" s="30"/>
      <c r="K24" s="30"/>
      <c r="L24" s="30">
        <f>(G24+H24)/2</f>
        <v>1</v>
      </c>
    </row>
    <row r="25" spans="1:13" x14ac:dyDescent="0.3">
      <c r="A25" s="6"/>
      <c r="E25" s="29" t="s">
        <v>123</v>
      </c>
      <c r="F25" s="61" t="s">
        <v>88</v>
      </c>
      <c r="G25" s="30"/>
      <c r="H25" s="30">
        <v>1</v>
      </c>
      <c r="I25" s="30"/>
      <c r="J25" s="30"/>
      <c r="K25" s="30"/>
      <c r="L25" s="30">
        <f>(G25+H25)/2</f>
        <v>0.5</v>
      </c>
    </row>
    <row r="26" spans="1:13" x14ac:dyDescent="0.3">
      <c r="G26"/>
      <c r="H26"/>
      <c r="I26"/>
      <c r="J26"/>
      <c r="K26"/>
      <c r="L26"/>
    </row>
    <row r="27" spans="1:13" x14ac:dyDescent="0.3">
      <c r="A27" s="6"/>
      <c r="D27" t="s">
        <v>158</v>
      </c>
      <c r="E27" s="29" t="s">
        <v>123</v>
      </c>
      <c r="F27" s="86" t="s">
        <v>89</v>
      </c>
      <c r="G27" s="30"/>
      <c r="H27" s="30">
        <v>2</v>
      </c>
      <c r="I27" s="30">
        <v>1</v>
      </c>
      <c r="J27" s="30">
        <v>1</v>
      </c>
      <c r="K27" s="30"/>
      <c r="L27" s="30">
        <f>(G27+H27)/2</f>
        <v>1</v>
      </c>
    </row>
    <row r="28" spans="1:13" x14ac:dyDescent="0.3">
      <c r="E28" s="33" t="s">
        <v>15</v>
      </c>
      <c r="F28" s="86" t="s">
        <v>90</v>
      </c>
      <c r="G28" s="30"/>
      <c r="H28" s="30">
        <v>2</v>
      </c>
      <c r="I28" s="30">
        <v>1</v>
      </c>
      <c r="J28" s="30">
        <v>1</v>
      </c>
      <c r="K28" s="30"/>
      <c r="L28" s="13">
        <f t="shared" si="1"/>
        <v>1</v>
      </c>
    </row>
    <row r="29" spans="1:13" x14ac:dyDescent="0.3">
      <c r="E29" s="29" t="s">
        <v>36</v>
      </c>
      <c r="F29" s="86" t="s">
        <v>91</v>
      </c>
      <c r="G29" s="30"/>
      <c r="H29" s="30">
        <v>2</v>
      </c>
      <c r="I29" s="30">
        <v>1</v>
      </c>
      <c r="J29" s="30">
        <v>1</v>
      </c>
      <c r="K29" s="30"/>
      <c r="L29" s="30">
        <f t="shared" si="1"/>
        <v>1</v>
      </c>
    </row>
    <row r="31" spans="1:13" x14ac:dyDescent="0.3">
      <c r="D31" t="s">
        <v>157</v>
      </c>
      <c r="E31" s="33" t="s">
        <v>15</v>
      </c>
      <c r="F31" s="11" t="s">
        <v>17</v>
      </c>
      <c r="G31" s="30"/>
      <c r="H31" s="30"/>
      <c r="I31" s="30">
        <v>1</v>
      </c>
      <c r="J31" s="30">
        <v>1</v>
      </c>
      <c r="K31" s="30"/>
      <c r="L31" s="13">
        <f>(G31+H31)/2</f>
        <v>0</v>
      </c>
    </row>
    <row r="32" spans="1:13" x14ac:dyDescent="0.3">
      <c r="E32" s="29" t="s">
        <v>15</v>
      </c>
      <c r="F32" s="11" t="s">
        <v>47</v>
      </c>
      <c r="G32" s="30"/>
      <c r="H32" s="30"/>
      <c r="I32" s="30"/>
      <c r="J32" s="30">
        <v>1</v>
      </c>
      <c r="K32" s="30">
        <v>1</v>
      </c>
      <c r="L32" s="13">
        <f>(G32+H32)/2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125A-0026-4DD2-9684-8D0EBA4C02F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3E34-BA0F-4E49-94C5-3D0B6AA39B08}">
  <dimension ref="B2:L22"/>
  <sheetViews>
    <sheetView workbookViewId="0">
      <selection activeCell="B2" sqref="B2:L13"/>
    </sheetView>
  </sheetViews>
  <sheetFormatPr defaultRowHeight="14.4" x14ac:dyDescent="0.3"/>
  <cols>
    <col min="5" max="5" width="17" customWidth="1"/>
    <col min="6" max="6" width="20.21875" customWidth="1"/>
  </cols>
  <sheetData>
    <row r="2" spans="2:12" x14ac:dyDescent="0.3">
      <c r="B2" t="s">
        <v>137</v>
      </c>
      <c r="E2" t="s">
        <v>11</v>
      </c>
      <c r="F2">
        <f>J2+L5</f>
        <v>13</v>
      </c>
      <c r="G2" s="13"/>
      <c r="H2" s="13"/>
      <c r="I2" s="13" t="s">
        <v>10</v>
      </c>
      <c r="J2" s="13"/>
      <c r="K2" s="13"/>
      <c r="L2" s="13"/>
    </row>
    <row r="3" spans="2:12" x14ac:dyDescent="0.3">
      <c r="G3" s="13"/>
      <c r="H3" s="13"/>
      <c r="I3" s="13"/>
      <c r="J3" s="13"/>
      <c r="K3" s="13"/>
      <c r="L3" s="13"/>
    </row>
    <row r="4" spans="2:12" x14ac:dyDescent="0.3">
      <c r="B4" t="s">
        <v>9</v>
      </c>
      <c r="C4" s="5">
        <f>SUM(C7:C9)</f>
        <v>0</v>
      </c>
      <c r="E4" s="16"/>
      <c r="F4" s="1" t="s">
        <v>8</v>
      </c>
      <c r="G4" s="2" t="s">
        <v>21</v>
      </c>
      <c r="H4" s="2" t="s">
        <v>22</v>
      </c>
      <c r="I4" s="2" t="s">
        <v>1</v>
      </c>
      <c r="J4" s="2" t="s">
        <v>2</v>
      </c>
      <c r="K4" s="2" t="s">
        <v>3</v>
      </c>
      <c r="L4" s="2" t="s">
        <v>4</v>
      </c>
    </row>
    <row r="5" spans="2:12" x14ac:dyDescent="0.3">
      <c r="C5" s="5"/>
      <c r="G5" s="14">
        <f>SUM(G6:G136)</f>
        <v>22</v>
      </c>
      <c r="H5" s="14">
        <f>SUM(H6:H136)</f>
        <v>4</v>
      </c>
      <c r="I5" s="14">
        <f>SUM(I6:I136)</f>
        <v>0</v>
      </c>
      <c r="J5" s="14">
        <f>SUM(J6:J136)</f>
        <v>0</v>
      </c>
      <c r="K5" s="14">
        <f>SUM(K6:K136)</f>
        <v>0</v>
      </c>
      <c r="L5" s="15">
        <f>SUM(L7:L51)</f>
        <v>13</v>
      </c>
    </row>
    <row r="6" spans="2:12" x14ac:dyDescent="0.3">
      <c r="C6" s="5"/>
      <c r="G6" s="13"/>
      <c r="H6" s="13"/>
      <c r="I6" s="13"/>
      <c r="J6" s="13"/>
      <c r="K6" s="13"/>
      <c r="L6" s="13"/>
    </row>
    <row r="7" spans="2:12" x14ac:dyDescent="0.3">
      <c r="C7" s="5"/>
      <c r="E7" s="8" t="s">
        <v>5</v>
      </c>
      <c r="F7" t="s">
        <v>135</v>
      </c>
      <c r="H7">
        <v>1</v>
      </c>
      <c r="L7">
        <f>(G7+H7)/2</f>
        <v>0.5</v>
      </c>
    </row>
    <row r="8" spans="2:12" x14ac:dyDescent="0.3">
      <c r="C8" s="5"/>
      <c r="F8" t="s">
        <v>146</v>
      </c>
      <c r="G8">
        <v>4</v>
      </c>
      <c r="L8">
        <f t="shared" ref="L8:L12" si="0">(G8+H8)/2</f>
        <v>2</v>
      </c>
    </row>
    <row r="9" spans="2:12" x14ac:dyDescent="0.3">
      <c r="C9" s="5"/>
      <c r="F9" t="s">
        <v>147</v>
      </c>
      <c r="G9">
        <v>1</v>
      </c>
      <c r="L9">
        <f t="shared" si="0"/>
        <v>0.5</v>
      </c>
    </row>
    <row r="10" spans="2:12" x14ac:dyDescent="0.3">
      <c r="E10" s="8" t="s">
        <v>5</v>
      </c>
      <c r="F10" t="s">
        <v>117</v>
      </c>
      <c r="H10">
        <v>1</v>
      </c>
      <c r="L10">
        <f t="shared" si="0"/>
        <v>0.5</v>
      </c>
    </row>
    <row r="11" spans="2:12" x14ac:dyDescent="0.3">
      <c r="E11" s="29"/>
      <c r="F11" t="s">
        <v>145</v>
      </c>
      <c r="G11">
        <v>6</v>
      </c>
      <c r="L11">
        <f t="shared" si="0"/>
        <v>3</v>
      </c>
    </row>
    <row r="12" spans="2:12" x14ac:dyDescent="0.3">
      <c r="E12" s="29"/>
      <c r="L12">
        <f t="shared" si="0"/>
        <v>0</v>
      </c>
    </row>
    <row r="13" spans="2:12" x14ac:dyDescent="0.3">
      <c r="E13" s="29"/>
      <c r="L13">
        <f>(G13+H13)/2</f>
        <v>0</v>
      </c>
    </row>
    <row r="14" spans="2:12" x14ac:dyDescent="0.3">
      <c r="E14" s="11"/>
      <c r="L14">
        <f t="shared" ref="L14:L22" si="1">(G14+H14)/2</f>
        <v>0</v>
      </c>
    </row>
    <row r="15" spans="2:12" x14ac:dyDescent="0.3">
      <c r="E15" s="8" t="s">
        <v>29</v>
      </c>
      <c r="F15" t="s">
        <v>135</v>
      </c>
      <c r="H15">
        <v>1</v>
      </c>
      <c r="L15">
        <f t="shared" si="1"/>
        <v>0.5</v>
      </c>
    </row>
    <row r="16" spans="2:12" x14ac:dyDescent="0.3">
      <c r="F16" t="s">
        <v>146</v>
      </c>
      <c r="G16">
        <v>4</v>
      </c>
      <c r="L16">
        <f t="shared" si="1"/>
        <v>2</v>
      </c>
    </row>
    <row r="17" spans="5:12" x14ac:dyDescent="0.3">
      <c r="F17" t="s">
        <v>147</v>
      </c>
      <c r="G17">
        <v>1</v>
      </c>
      <c r="L17">
        <f t="shared" si="1"/>
        <v>0.5</v>
      </c>
    </row>
    <row r="18" spans="5:12" x14ac:dyDescent="0.3">
      <c r="E18" s="8" t="s">
        <v>29</v>
      </c>
      <c r="F18" t="s">
        <v>117</v>
      </c>
      <c r="H18">
        <v>1</v>
      </c>
      <c r="L18">
        <f t="shared" si="1"/>
        <v>0.5</v>
      </c>
    </row>
    <row r="19" spans="5:12" x14ac:dyDescent="0.3">
      <c r="E19" s="29"/>
      <c r="F19" t="s">
        <v>145</v>
      </c>
      <c r="G19">
        <v>6</v>
      </c>
      <c r="L19">
        <f t="shared" si="1"/>
        <v>3</v>
      </c>
    </row>
    <row r="20" spans="5:12" x14ac:dyDescent="0.3">
      <c r="E20" s="29"/>
      <c r="L20">
        <f t="shared" si="1"/>
        <v>0</v>
      </c>
    </row>
    <row r="21" spans="5:12" x14ac:dyDescent="0.3">
      <c r="E21" s="29"/>
      <c r="L21">
        <f t="shared" si="1"/>
        <v>0</v>
      </c>
    </row>
    <row r="22" spans="5:12" x14ac:dyDescent="0.3">
      <c r="G22" s="13"/>
      <c r="H22" s="13"/>
      <c r="I22" s="13"/>
      <c r="J22" s="13"/>
      <c r="K22" s="13"/>
      <c r="L22" s="30">
        <f t="shared" si="1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10F9-E79A-4AAD-AD31-0F70B069CDE5}">
  <dimension ref="B2:L19"/>
  <sheetViews>
    <sheetView workbookViewId="0">
      <selection activeCell="Q16" sqref="Q16"/>
    </sheetView>
  </sheetViews>
  <sheetFormatPr defaultRowHeight="14.4" x14ac:dyDescent="0.3"/>
  <cols>
    <col min="5" max="5" width="15.77734375" customWidth="1"/>
    <col min="6" max="6" width="12.21875" customWidth="1"/>
  </cols>
  <sheetData>
    <row r="2" spans="2:12" x14ac:dyDescent="0.3">
      <c r="B2" t="s">
        <v>168</v>
      </c>
      <c r="E2" t="s">
        <v>11</v>
      </c>
      <c r="F2">
        <f>J2+L5</f>
        <v>4</v>
      </c>
      <c r="G2" s="13"/>
      <c r="H2" s="13"/>
      <c r="I2" s="13" t="s">
        <v>10</v>
      </c>
      <c r="J2" s="13"/>
      <c r="K2" s="13"/>
      <c r="L2" s="13"/>
    </row>
    <row r="3" spans="2:12" x14ac:dyDescent="0.3">
      <c r="G3" s="13"/>
      <c r="H3" s="13"/>
      <c r="I3" s="13"/>
      <c r="J3" s="13"/>
      <c r="K3" s="13"/>
      <c r="L3" s="13"/>
    </row>
    <row r="4" spans="2:12" x14ac:dyDescent="0.3">
      <c r="B4" t="s">
        <v>9</v>
      </c>
      <c r="C4" s="5">
        <f>SUM(C7:C9)</f>
        <v>0</v>
      </c>
      <c r="E4" s="16"/>
      <c r="F4" s="1" t="s">
        <v>8</v>
      </c>
      <c r="G4" s="2" t="s">
        <v>21</v>
      </c>
      <c r="H4" s="2" t="s">
        <v>22</v>
      </c>
      <c r="I4" s="2" t="s">
        <v>1</v>
      </c>
      <c r="J4" s="2" t="s">
        <v>2</v>
      </c>
      <c r="K4" s="2" t="s">
        <v>3</v>
      </c>
      <c r="L4" s="2" t="s">
        <v>4</v>
      </c>
    </row>
    <row r="5" spans="2:12" x14ac:dyDescent="0.3">
      <c r="C5" s="5"/>
      <c r="G5" s="14">
        <f>SUM(G6:G132)</f>
        <v>1</v>
      </c>
      <c r="H5" s="14">
        <f>SUM(H6:H132)</f>
        <v>7</v>
      </c>
      <c r="I5" s="14">
        <f>SUM(I6:I132)</f>
        <v>1</v>
      </c>
      <c r="J5" s="14">
        <f>SUM(J6:J132)</f>
        <v>2</v>
      </c>
      <c r="K5" s="14">
        <f>SUM(K6:K132)</f>
        <v>3</v>
      </c>
      <c r="L5" s="15">
        <f>SUM(L7:L47)</f>
        <v>4</v>
      </c>
    </row>
    <row r="6" spans="2:12" x14ac:dyDescent="0.3">
      <c r="C6" s="5"/>
      <c r="G6" s="13"/>
      <c r="H6" s="13"/>
      <c r="I6" s="13"/>
      <c r="J6" s="13"/>
      <c r="K6" s="13"/>
      <c r="L6" s="13"/>
    </row>
    <row r="7" spans="2:12" x14ac:dyDescent="0.3">
      <c r="C7" s="5"/>
      <c r="E7" t="s">
        <v>7</v>
      </c>
      <c r="F7" t="s">
        <v>162</v>
      </c>
      <c r="G7">
        <v>1</v>
      </c>
      <c r="H7">
        <v>2</v>
      </c>
      <c r="L7">
        <f>(G7+H7)/2</f>
        <v>1.5</v>
      </c>
    </row>
    <row r="8" spans="2:12" x14ac:dyDescent="0.3">
      <c r="C8" s="5"/>
      <c r="E8" t="s">
        <v>7</v>
      </c>
      <c r="F8" t="s">
        <v>92</v>
      </c>
      <c r="I8">
        <v>1</v>
      </c>
      <c r="J8">
        <v>1</v>
      </c>
      <c r="L8">
        <f t="shared" ref="L8:L12" si="0">(G8+H8)/2</f>
        <v>0</v>
      </c>
    </row>
    <row r="9" spans="2:12" x14ac:dyDescent="0.3">
      <c r="C9" s="5"/>
      <c r="E9" t="s">
        <v>29</v>
      </c>
      <c r="F9" t="s">
        <v>163</v>
      </c>
      <c r="H9">
        <v>2</v>
      </c>
      <c r="L9">
        <f t="shared" si="0"/>
        <v>1</v>
      </c>
    </row>
    <row r="10" spans="2:12" x14ac:dyDescent="0.3">
      <c r="E10" t="s">
        <v>165</v>
      </c>
      <c r="F10" t="s">
        <v>166</v>
      </c>
      <c r="H10">
        <v>1</v>
      </c>
      <c r="K10">
        <v>1</v>
      </c>
      <c r="L10">
        <f t="shared" si="0"/>
        <v>0.5</v>
      </c>
    </row>
    <row r="11" spans="2:12" x14ac:dyDescent="0.3">
      <c r="E11" t="s">
        <v>164</v>
      </c>
      <c r="F11" t="s">
        <v>166</v>
      </c>
      <c r="H11">
        <v>1</v>
      </c>
      <c r="K11">
        <v>1</v>
      </c>
      <c r="L11">
        <f t="shared" si="0"/>
        <v>0.5</v>
      </c>
    </row>
    <row r="12" spans="2:12" ht="15" thickBot="1" x14ac:dyDescent="0.35">
      <c r="L12">
        <f t="shared" si="0"/>
        <v>0</v>
      </c>
    </row>
    <row r="13" spans="2:12" x14ac:dyDescent="0.3">
      <c r="E13" s="88" t="s">
        <v>167</v>
      </c>
      <c r="F13" s="89" t="s">
        <v>47</v>
      </c>
      <c r="G13" s="89"/>
      <c r="H13" s="89"/>
      <c r="I13" s="89"/>
      <c r="J13" s="89">
        <v>1</v>
      </c>
      <c r="K13" s="89">
        <v>1</v>
      </c>
      <c r="L13" s="90">
        <f>(G13+H13)/2</f>
        <v>0</v>
      </c>
    </row>
    <row r="14" spans="2:12" x14ac:dyDescent="0.3">
      <c r="E14" s="91" t="s">
        <v>167</v>
      </c>
      <c r="F14" s="92" t="s">
        <v>117</v>
      </c>
      <c r="G14" s="92"/>
      <c r="H14" s="92">
        <v>1</v>
      </c>
      <c r="I14" s="92"/>
      <c r="J14" s="92"/>
      <c r="K14" s="92"/>
      <c r="L14" s="93">
        <f t="shared" ref="L14:L19" si="1">(G14+H14)/2</f>
        <v>0.5</v>
      </c>
    </row>
    <row r="15" spans="2:12" x14ac:dyDescent="0.3">
      <c r="E15" s="91"/>
      <c r="F15" s="92"/>
      <c r="G15" s="92"/>
      <c r="H15" s="92"/>
      <c r="I15" s="92"/>
      <c r="J15" s="92"/>
      <c r="K15" s="92"/>
      <c r="L15" s="93">
        <f t="shared" si="1"/>
        <v>0</v>
      </c>
    </row>
    <row r="16" spans="2:12" x14ac:dyDescent="0.3">
      <c r="E16" s="91"/>
      <c r="F16" s="92"/>
      <c r="G16" s="92"/>
      <c r="H16" s="92"/>
      <c r="I16" s="92"/>
      <c r="J16" s="92"/>
      <c r="K16" s="92"/>
      <c r="L16" s="93">
        <f t="shared" si="1"/>
        <v>0</v>
      </c>
    </row>
    <row r="17" spans="5:12" x14ac:dyDescent="0.3">
      <c r="E17" s="91"/>
      <c r="F17" s="92"/>
      <c r="G17" s="92"/>
      <c r="H17" s="92"/>
      <c r="I17" s="92"/>
      <c r="J17" s="92"/>
      <c r="K17" s="92"/>
      <c r="L17" s="93">
        <f t="shared" si="1"/>
        <v>0</v>
      </c>
    </row>
    <row r="18" spans="5:12" x14ac:dyDescent="0.3">
      <c r="E18" s="91"/>
      <c r="F18" s="92"/>
      <c r="G18" s="92"/>
      <c r="H18" s="92"/>
      <c r="I18" s="92"/>
      <c r="J18" s="92"/>
      <c r="K18" s="92"/>
      <c r="L18" s="93">
        <f t="shared" si="1"/>
        <v>0</v>
      </c>
    </row>
    <row r="19" spans="5:12" ht="15" thickBot="1" x14ac:dyDescent="0.35">
      <c r="E19" s="94"/>
      <c r="F19" s="95"/>
      <c r="G19" s="95"/>
      <c r="H19" s="95"/>
      <c r="I19" s="95"/>
      <c r="J19" s="95"/>
      <c r="K19" s="95"/>
      <c r="L19" s="96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House leMaistre</vt:lpstr>
      <vt:lpstr>House Solanus</vt:lpstr>
      <vt:lpstr>House Aeris</vt:lpstr>
      <vt:lpstr>The Roths</vt:lpstr>
      <vt:lpstr>Dosalic</vt:lpstr>
      <vt:lpstr>House Lebeda</vt:lpstr>
      <vt:lpstr>M'Taro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</cp:lastModifiedBy>
  <cp:lastPrinted>2022-07-01T12:38:49Z</cp:lastPrinted>
  <dcterms:created xsi:type="dcterms:W3CDTF">2020-06-01T13:36:01Z</dcterms:created>
  <dcterms:modified xsi:type="dcterms:W3CDTF">2023-01-21T10:20:52Z</dcterms:modified>
</cp:coreProperties>
</file>