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hn\OneDrive\Documents\Games\King Maker Revisted\Finances_files\"/>
    </mc:Choice>
  </mc:AlternateContent>
  <xr:revisionPtr revIDLastSave="0" documentId="13_ncr:1_{D7A08AC8-A0B1-404D-889F-D3D652123BE4}" xr6:coauthVersionLast="47" xr6:coauthVersionMax="47" xr10:uidLastSave="{00000000-0000-0000-0000-000000000000}"/>
  <bookViews>
    <workbookView xWindow="-108" yWindow="-108" windowWidth="23256" windowHeight="12576" xr2:uid="{26DDE42A-214B-4AA3-A254-9391C04F7EA9}"/>
  </bookViews>
  <sheets>
    <sheet name="V&amp;A Shipping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7" i="1" l="1"/>
  <c r="L72" i="1"/>
  <c r="L61" i="1" a="1"/>
  <c r="L61" i="1" s="1"/>
  <c r="L62" i="1" a="1"/>
  <c r="L62" i="1" s="1"/>
  <c r="L63" i="1" a="1"/>
  <c r="L63" i="1" s="1"/>
  <c r="L28" i="1" a="1"/>
  <c r="L28" i="1" s="1"/>
  <c r="L21" i="1" a="1"/>
  <c r="L21" i="1" s="1"/>
  <c r="C88" i="1"/>
  <c r="L90" i="1"/>
  <c r="L89" i="1"/>
  <c r="L88" i="1"/>
  <c r="L84" i="1"/>
  <c r="L83" i="1"/>
  <c r="L82" i="1"/>
  <c r="L81" i="1"/>
  <c r="L80" i="1"/>
  <c r="L79" i="1"/>
  <c r="L78" i="1"/>
  <c r="L77" i="1"/>
  <c r="L74" i="1"/>
  <c r="L73" i="1"/>
  <c r="L71" i="1"/>
  <c r="L70" i="1"/>
  <c r="L69" i="1"/>
  <c r="L68" i="1"/>
  <c r="C67" i="1"/>
  <c r="L60" i="1" a="1"/>
  <c r="L60" i="1" s="1"/>
  <c r="L59" i="1" a="1"/>
  <c r="L59" i="1" s="1"/>
  <c r="L58" i="1" a="1"/>
  <c r="L58" i="1" s="1"/>
  <c r="L57" i="1" a="1"/>
  <c r="L57" i="1" s="1"/>
  <c r="L56" i="1" a="1"/>
  <c r="L56" i="1" s="1"/>
  <c r="L55" i="1" a="1"/>
  <c r="L55" i="1" s="1"/>
  <c r="L54" i="1" a="1"/>
  <c r="L54" i="1" s="1"/>
  <c r="L53" i="1" a="1"/>
  <c r="L53" i="1" s="1"/>
  <c r="L52" i="1" a="1"/>
  <c r="L52" i="1" s="1"/>
  <c r="L51" i="1" a="1"/>
  <c r="L51" i="1" s="1"/>
  <c r="L49" i="1" a="1"/>
  <c r="L49" i="1" s="1"/>
  <c r="L43" i="1" a="1"/>
  <c r="L43" i="1" s="1"/>
  <c r="L42" i="1" a="1"/>
  <c r="L42" i="1" s="1"/>
  <c r="L41" i="1" a="1"/>
  <c r="L41" i="1" s="1"/>
  <c r="L40" i="1" a="1"/>
  <c r="L40" i="1" s="1"/>
  <c r="L39" i="1" a="1"/>
  <c r="L39" i="1" s="1"/>
  <c r="L38" i="1" a="1"/>
  <c r="L38" i="1" s="1"/>
  <c r="L37" i="1" a="1"/>
  <c r="L37" i="1" s="1"/>
  <c r="L36" i="1" a="1"/>
  <c r="L36" i="1" s="1"/>
  <c r="L35" i="1" a="1"/>
  <c r="L35" i="1" s="1"/>
  <c r="L34" i="1" a="1"/>
  <c r="L34" i="1" s="1"/>
  <c r="L33" i="1" a="1"/>
  <c r="L33" i="1" s="1"/>
  <c r="L29" i="1" a="1"/>
  <c r="L29" i="1" s="1"/>
  <c r="L26" i="1" a="1"/>
  <c r="L26" i="1" s="1"/>
  <c r="L25" i="1" a="1"/>
  <c r="L25" i="1" s="1"/>
  <c r="L24" i="1" a="1"/>
  <c r="L24" i="1" s="1"/>
  <c r="L23" i="1" a="1"/>
  <c r="L23" i="1" s="1"/>
  <c r="L22" i="1" a="1"/>
  <c r="L22" i="1" s="1"/>
  <c r="L20" i="1" a="1"/>
  <c r="L20" i="1" s="1"/>
  <c r="L19" i="1" a="1"/>
  <c r="L19" i="1" s="1"/>
  <c r="L18" i="1" a="1"/>
  <c r="L18" i="1" s="1"/>
  <c r="L17" i="1" a="1"/>
  <c r="L17" i="1" s="1"/>
  <c r="L16" i="1" a="1"/>
  <c r="L16" i="1" s="1"/>
  <c r="L15" i="1" a="1"/>
  <c r="L15" i="1" s="1"/>
  <c r="L14" i="1" a="1"/>
  <c r="L14" i="1" s="1"/>
  <c r="L13" i="1" a="1"/>
  <c r="L13" i="1" s="1"/>
  <c r="L12" i="1" a="1"/>
  <c r="L12" i="1" s="1"/>
  <c r="L11" i="1" a="1"/>
  <c r="L11" i="1" s="1"/>
  <c r="L10" i="1" a="1"/>
  <c r="L10" i="1" s="1"/>
  <c r="L9" i="1" a="1"/>
  <c r="L9" i="1" s="1"/>
  <c r="L8" i="1" a="1"/>
  <c r="L8" i="1" s="1"/>
  <c r="K7" i="1"/>
  <c r="J7" i="1"/>
  <c r="I7" i="1"/>
  <c r="H7" i="1"/>
  <c r="G7" i="1"/>
  <c r="C6" i="1"/>
  <c r="L67" i="1" l="1"/>
  <c r="L76" i="1"/>
  <c r="L7" i="1"/>
  <c r="I3" i="1" s="1"/>
  <c r="I2" i="1" s="1"/>
  <c r="L87" i="1"/>
  <c r="K3" i="1" s="1"/>
  <c r="K2" i="1" s="1"/>
  <c r="J3" i="1" l="1"/>
  <c r="J2" i="1" s="1"/>
  <c r="G2" i="1" s="1"/>
  <c r="A10" i="1" s="1"/>
  <c r="A11" i="1" l="1"/>
  <c r="A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tc={B2E80F42-5268-4ECB-AC0E-B8EB219B6024}</author>
  </authors>
  <commentList>
    <comment ref="F16" authorId="0" shapeId="0" xr:uid="{B2E80F42-5268-4ECB-AC0E-B8EB219B6024}">
      <text>
        <t>[Threaded comment]
Your version of Excel allows you to read this threaded comment; however, any edits to it will get removed if the file is opened in a newer version of Excel. Learn more: https://go.microsoft.com/fwlink/?linkid=870924
Comment:
    Home to Percy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<sst xmlns="http://schemas.openxmlformats.org/spreadsheetml/2006/main" count="191" uniqueCount="115">
  <si>
    <t>Sirian</t>
  </si>
  <si>
    <t>Total</t>
  </si>
  <si>
    <t>Income</t>
  </si>
  <si>
    <t>Bank</t>
  </si>
  <si>
    <t>Owned by Investors</t>
  </si>
  <si>
    <t>Owners</t>
  </si>
  <si>
    <t>Tusk</t>
  </si>
  <si>
    <t>Buildings (Influence)</t>
  </si>
  <si>
    <t>Econ</t>
  </si>
  <si>
    <t>Adoven</t>
  </si>
  <si>
    <r>
      <t>City Base - Maritime</t>
    </r>
    <r>
      <rPr>
        <sz val="11"/>
        <color rgb="FFFF0000"/>
        <rFont val="Calibri"/>
        <family val="2"/>
        <scheme val="minor"/>
      </rPr>
      <t xml:space="preserve"> (2)</t>
    </r>
  </si>
  <si>
    <t>Vik</t>
  </si>
  <si>
    <t>Minor Trade Route (Jovvox)</t>
  </si>
  <si>
    <t>Percy</t>
  </si>
  <si>
    <t>V&amp;A Wharf</t>
  </si>
  <si>
    <t>Robert</t>
  </si>
  <si>
    <t>--------------</t>
  </si>
  <si>
    <t>_* Fishing Boats</t>
  </si>
  <si>
    <t>_* Shallop (Lady of the Lake)</t>
  </si>
  <si>
    <t>_* Keeler  (Lady Viktoria)</t>
  </si>
  <si>
    <t>Large Warehouse</t>
  </si>
  <si>
    <t>To spend</t>
  </si>
  <si>
    <t>Shipping Office (1)</t>
  </si>
  <si>
    <t>remaining</t>
  </si>
  <si>
    <t>Luxury Store</t>
  </si>
  <si>
    <t>Cost</t>
  </si>
  <si>
    <t>Town Base - Land</t>
  </si>
  <si>
    <t>Cross Shipping Office</t>
  </si>
  <si>
    <t>Serai</t>
  </si>
  <si>
    <t>__ 1x Ox Train</t>
  </si>
  <si>
    <t>__ 1x Mule Train</t>
  </si>
  <si>
    <t>Tusk: Cheapside</t>
  </si>
  <si>
    <t>Merchant Store</t>
  </si>
  <si>
    <t>Warehouse</t>
  </si>
  <si>
    <t>Shipping Office (2)</t>
  </si>
  <si>
    <t>Other Interests</t>
  </si>
  <si>
    <t>Large Boat yard (1)</t>
  </si>
  <si>
    <t>Midmarch</t>
  </si>
  <si>
    <t>Ringbridge</t>
  </si>
  <si>
    <r>
      <t xml:space="preserve">Town Base </t>
    </r>
    <r>
      <rPr>
        <sz val="11"/>
        <color rgb="FFFF0000"/>
        <rFont val="Calibri"/>
        <family val="2"/>
        <scheme val="minor"/>
      </rPr>
      <t>(1)</t>
    </r>
  </si>
  <si>
    <t xml:space="preserve"> - Shallop</t>
  </si>
  <si>
    <t>Warehoue</t>
  </si>
  <si>
    <t>Shipping Office</t>
  </si>
  <si>
    <t>Local Market</t>
  </si>
  <si>
    <t>Feyfalls</t>
  </si>
  <si>
    <t>__1x___ Mule Train</t>
  </si>
  <si>
    <t>Personal</t>
  </si>
  <si>
    <t>Tusk: Hinterland</t>
  </si>
  <si>
    <t>Fortified manor</t>
  </si>
  <si>
    <t>Tusk: Central</t>
  </si>
  <si>
    <t>Town House</t>
  </si>
  <si>
    <t>Tusk: College</t>
  </si>
  <si>
    <r>
      <t>Military Academy (</t>
    </r>
    <r>
      <rPr>
        <i/>
        <sz val="11"/>
        <color rgb="FF7030A0"/>
        <rFont val="Calibri"/>
        <family val="2"/>
        <scheme val="minor"/>
      </rPr>
      <t>Robert</t>
    </r>
    <r>
      <rPr>
        <i/>
        <sz val="11"/>
        <color rgb="FF7F7F7F"/>
        <rFont val="Calibri"/>
        <family val="2"/>
        <scheme val="minor"/>
      </rPr>
      <t>)</t>
    </r>
  </si>
  <si>
    <r>
      <t>Sword School (</t>
    </r>
    <r>
      <rPr>
        <i/>
        <sz val="11"/>
        <color rgb="FF7030A0"/>
        <rFont val="Calibri"/>
        <family val="2"/>
        <scheme val="minor"/>
      </rPr>
      <t>Robert</t>
    </r>
    <r>
      <rPr>
        <i/>
        <sz val="11"/>
        <color rgb="FF7F7F7F"/>
        <rFont val="Calibri"/>
        <family val="2"/>
        <scheme val="minor"/>
      </rPr>
      <t>)</t>
    </r>
  </si>
  <si>
    <t>Bardic College</t>
  </si>
  <si>
    <t>Holy House (Cayden)</t>
  </si>
  <si>
    <t>Midmarch: Kunlun</t>
  </si>
  <si>
    <t>Tavern &amp; Gt Shrine (Cayden)</t>
  </si>
  <si>
    <t>Jovvox</t>
  </si>
  <si>
    <t>Local Base</t>
  </si>
  <si>
    <t>Minor Trade Route (Tusk)</t>
  </si>
  <si>
    <t>jetty</t>
  </si>
  <si>
    <t>Community Centre</t>
  </si>
  <si>
    <t>Shop</t>
  </si>
  <si>
    <t>Mivon</t>
  </si>
  <si>
    <t>Jetty</t>
  </si>
  <si>
    <t xml:space="preserve"> ---  Shallop</t>
  </si>
  <si>
    <t>Tavern</t>
  </si>
  <si>
    <t>Spending 4717 ( Southern Acc)</t>
  </si>
  <si>
    <t>Spending 4717 (Mivon Acc)</t>
  </si>
  <si>
    <t>Greater Mivon</t>
  </si>
  <si>
    <t>Spending 4717 (Sirian Acc)</t>
  </si>
  <si>
    <t>Spec</t>
  </si>
  <si>
    <t>Loy</t>
  </si>
  <si>
    <t>Stab</t>
  </si>
  <si>
    <t>Def</t>
  </si>
  <si>
    <t>Prof</t>
  </si>
  <si>
    <t>South</t>
  </si>
  <si>
    <t>Port Henry</t>
  </si>
  <si>
    <t xml:space="preserve"> Port Henry</t>
  </si>
  <si>
    <t>Merchant Quarter</t>
  </si>
  <si>
    <t>Ivoryhill</t>
  </si>
  <si>
    <t>Lakeside</t>
  </si>
  <si>
    <t>Cheapside</t>
  </si>
  <si>
    <t>Tusk: Merchant Q</t>
  </si>
  <si>
    <t>Notes below</t>
  </si>
  <si>
    <t>__  Shallop</t>
  </si>
  <si>
    <t>Wyvern</t>
  </si>
  <si>
    <t>Copper School</t>
  </si>
  <si>
    <t>Public Jetty</t>
  </si>
  <si>
    <t>Wyvern Bridge</t>
  </si>
  <si>
    <t>Main</t>
  </si>
  <si>
    <t>Apothecary &gt;MW</t>
  </si>
  <si>
    <t>Fey Falls</t>
  </si>
  <si>
    <t>Merchant store</t>
  </si>
  <si>
    <t>Social Contri</t>
  </si>
  <si>
    <t>Apothecary (MW)</t>
  </si>
  <si>
    <t>Holy House</t>
  </si>
  <si>
    <t>Jetty &gt; Wharf</t>
  </si>
  <si>
    <t>social Contri</t>
  </si>
  <si>
    <t>&gt;Jovvox</t>
  </si>
  <si>
    <t>shallop</t>
  </si>
  <si>
    <t>Fishing Boat</t>
  </si>
  <si>
    <t>__2x__ Fishing Boats</t>
  </si>
  <si>
    <t>__2 x Shallop</t>
  </si>
  <si>
    <t>Quayside</t>
  </si>
  <si>
    <t>Wharf&gt;Quaysaide</t>
  </si>
  <si>
    <t>Funding exchange &gt; Mivon</t>
  </si>
  <si>
    <t>From Southern Acc</t>
  </si>
  <si>
    <t>Shop &gt;merchant Store</t>
  </si>
  <si>
    <t>Details of 4717 Spend.</t>
  </si>
  <si>
    <t>Income after 4717 funds spent</t>
  </si>
  <si>
    <t>Bank Loans</t>
  </si>
  <si>
    <t>Ware House</t>
  </si>
  <si>
    <t>Town Base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</si>
</sst>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color rgb="FF7030A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9C6500"/>
      <name val="Calibri"/>
      <family val="2"/>
      <scheme val="minor"/>
    </font>
    <font>
      <sz val="14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trike/>
      <sz val="11"/>
      <color rgb="FFC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6" fillId="2" borderId="0" applyNumberFormat="0" applyBorder="0" applyAlignment="0" applyProtection="0"/>
    <xf numFmtId="0" fontId="2" fillId="3" borderId="1" applyNumberFormat="0" applyAlignment="0" applyProtection="0"/>
    <xf numFmtId="0" fontId="1" fillId="4" borderId="2" applyNumberFormat="0" applyFont="0" applyAlignment="0" applyProtection="0"/>
    <xf numFmtId="0" fontId="4" fillId="0" borderId="0" applyNumberFormat="0" applyFill="0" applyBorder="0" applyAlignment="0" applyProtection="0"/>
  </cellStyleXfs>
  <cellXfs count="43">
    <xf numFmtId="0" fontId="0" fillId="0" borderId="0" xfId="0"/>
    <xf numFmtId="0" fontId="12" fillId="0" borderId="0" xfId="0" applyFont="1"/>
    <xf numFmtId="0" fontId="13" fillId="0" borderId="0" xfId="0" applyFont="1"/>
    <xf numFmtId="0" fontId="0" fillId="0" borderId="3" xfId="0" applyFont="1" applyBorder="1"/>
    <xf numFmtId="2" fontId="0" fillId="0" borderId="3" xfId="0" applyNumberFormat="1" applyFont="1" applyBorder="1"/>
    <xf numFmtId="0" fontId="0" fillId="5" borderId="3" xfId="0" applyFont="1" applyFill="1" applyBorder="1"/>
    <xf numFmtId="0" fontId="0" fillId="0" borderId="3" xfId="0" applyFont="1" applyBorder="1" applyAlignment="1">
      <alignment horizontal="center"/>
    </xf>
    <xf numFmtId="9" fontId="0" fillId="0" borderId="3" xfId="1" applyFont="1" applyBorder="1"/>
    <xf numFmtId="0" fontId="11" fillId="5" borderId="3" xfId="0" applyFont="1" applyFill="1" applyBorder="1"/>
    <xf numFmtId="0" fontId="5" fillId="5" borderId="3" xfId="0" applyFont="1" applyFill="1" applyBorder="1" applyAlignment="1">
      <alignment horizontal="center" vertical="center" wrapText="1"/>
    </xf>
    <xf numFmtId="0" fontId="2" fillId="3" borderId="3" xfId="3" applyFont="1" applyBorder="1"/>
    <xf numFmtId="0" fontId="6" fillId="2" borderId="3" xfId="2" applyFont="1" applyBorder="1"/>
    <xf numFmtId="0" fontId="7" fillId="4" borderId="3" xfId="4" applyFont="1" applyBorder="1"/>
    <xf numFmtId="0" fontId="0" fillId="4" borderId="3" xfId="4" applyFont="1" applyBorder="1"/>
    <xf numFmtId="0" fontId="0" fillId="0" borderId="3" xfId="0" quotePrefix="1" applyFont="1" applyBorder="1"/>
    <xf numFmtId="0" fontId="0" fillId="6" borderId="3" xfId="0" applyFont="1" applyFill="1" applyBorder="1"/>
    <xf numFmtId="0" fontId="5" fillId="7" borderId="3" xfId="0" applyFont="1" applyFill="1" applyBorder="1"/>
    <xf numFmtId="0" fontId="0" fillId="7" borderId="3" xfId="0" applyFont="1" applyFill="1" applyBorder="1"/>
    <xf numFmtId="0" fontId="8" fillId="0" borderId="3" xfId="0" applyFont="1" applyBorder="1"/>
    <xf numFmtId="0" fontId="5" fillId="0" borderId="3" xfId="0" applyFont="1" applyBorder="1"/>
    <xf numFmtId="0" fontId="9" fillId="0" borderId="3" xfId="0" applyFont="1" applyBorder="1"/>
    <xf numFmtId="0" fontId="4" fillId="0" borderId="3" xfId="5" applyFont="1" applyBorder="1"/>
    <xf numFmtId="0" fontId="11" fillId="8" borderId="3" xfId="0" applyFont="1" applyFill="1" applyBorder="1"/>
    <xf numFmtId="0" fontId="0" fillId="8" borderId="3" xfId="0" applyFont="1" applyFill="1" applyBorder="1"/>
    <xf numFmtId="0" fontId="5" fillId="8" borderId="3" xfId="0" applyFont="1" applyFill="1" applyBorder="1" applyAlignment="1">
      <alignment horizontal="center" vertical="center" wrapText="1"/>
    </xf>
    <xf numFmtId="0" fontId="11" fillId="2" borderId="3" xfId="2" applyFont="1" applyBorder="1"/>
    <xf numFmtId="0" fontId="6" fillId="4" borderId="3" xfId="4" applyFont="1" applyBorder="1"/>
    <xf numFmtId="0" fontId="5" fillId="8" borderId="3" xfId="0" applyFont="1" applyFill="1" applyBorder="1"/>
    <xf numFmtId="0" fontId="8" fillId="2" borderId="3" xfId="2" applyFont="1" applyBorder="1"/>
    <xf numFmtId="2" fontId="6" fillId="2" borderId="3" xfId="2" applyNumberFormat="1" applyFont="1" applyBorder="1"/>
    <xf numFmtId="0" fontId="6" fillId="6" borderId="3" xfId="2" applyFont="1" applyFill="1" applyBorder="1"/>
    <xf numFmtId="0" fontId="8" fillId="6" borderId="3" xfId="2" applyFont="1" applyFill="1" applyBorder="1"/>
    <xf numFmtId="2" fontId="6" fillId="6" borderId="3" xfId="2" applyNumberFormat="1" applyFont="1" applyFill="1" applyBorder="1"/>
    <xf numFmtId="0" fontId="5" fillId="6" borderId="3" xfId="0" applyFont="1" applyFill="1" applyBorder="1"/>
    <xf numFmtId="0" fontId="14" fillId="6" borderId="3" xfId="2" applyFont="1" applyFill="1" applyBorder="1"/>
    <xf numFmtId="0" fontId="14" fillId="2" borderId="3" xfId="2" applyFont="1" applyBorder="1"/>
    <xf numFmtId="0" fontId="15" fillId="0" borderId="0" xfId="0" applyFont="1"/>
    <xf numFmtId="0" fontId="3" fillId="0" borderId="3" xfId="0" applyFont="1" applyBorder="1"/>
    <xf numFmtId="0" fontId="16" fillId="0" borderId="3" xfId="5" applyFont="1" applyBorder="1"/>
    <xf numFmtId="0" fontId="0" fillId="0" borderId="0" xfId="0" applyAlignment="1">
      <alignment vertical="center"/>
    </xf>
    <xf numFmtId="0" fontId="5" fillId="9" borderId="3" xfId="0" applyFont="1" applyFill="1" applyBorder="1"/>
    <xf numFmtId="2" fontId="0" fillId="6" borderId="3" xfId="0" applyNumberFormat="1" applyFont="1" applyFill="1" applyBorder="1"/>
    <xf numFmtId="0" fontId="17" fillId="4" borderId="3" xfId="4" applyFont="1" applyBorder="1"/>
  </cellXfs>
  <cellStyles count="6">
    <cellStyle name="Calculation" xfId="3" builtinId="22"/>
    <cellStyle name="Explanatory Text" xfId="5" builtinId="53"/>
    <cellStyle name="Neutral" xfId="2" builtinId="28"/>
    <cellStyle name="Normal" xfId="0" builtinId="0"/>
    <cellStyle name="Note" xfId="4" builtinId="1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699370</xdr:colOff>
      <xdr:row>99</xdr:row>
      <xdr:rowOff>2266</xdr:rowOff>
    </xdr:from>
    <xdr:to>
      <xdr:col>7</xdr:col>
      <xdr:colOff>10437</xdr:colOff>
      <xdr:row>108</xdr:row>
      <xdr:rowOff>10438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B042985-5EBE-443F-BC94-31D934042E9C}"/>
            </a:ext>
          </a:extLst>
        </xdr:cNvPr>
        <xdr:cNvSpPr txBox="1"/>
      </xdr:nvSpPr>
      <xdr:spPr>
        <a:xfrm>
          <a:off x="3131507" y="17476074"/>
          <a:ext cx="2442574" cy="1699186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Mivon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Profitability = 0.3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>
            <a:effectLst/>
          </a:endParaRP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Investment costs =  +1bp per point of Econ</a:t>
          </a:r>
          <a:endParaRPr lang="en-GB">
            <a:effectLst/>
          </a:endParaRP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Outside funds =  +0.5bp (Extra) per point of BP 'Imported'</a:t>
          </a:r>
          <a:endParaRPr lang="en-GB">
            <a:effectLst/>
          </a:endParaRP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Special= +1bp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Extra)  per point of Econ for Central District</a:t>
          </a:r>
          <a:endParaRPr lang="en-GB">
            <a:effectLst/>
          </a:endParaRPr>
        </a:p>
      </xdr:txBody>
    </xdr:sp>
    <xdr:clientData/>
  </xdr:twoCellAnchor>
  <xdr:twoCellAnchor>
    <xdr:from>
      <xdr:col>0</xdr:col>
      <xdr:colOff>180900</xdr:colOff>
      <xdr:row>99</xdr:row>
      <xdr:rowOff>16522</xdr:rowOff>
    </xdr:from>
    <xdr:to>
      <xdr:col>4</xdr:col>
      <xdr:colOff>167014</xdr:colOff>
      <xdr:row>106</xdr:row>
      <xdr:rowOff>2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D6E6C53-E4A3-452E-B843-2F5C9C2459D8}"/>
            </a:ext>
          </a:extLst>
        </xdr:cNvPr>
        <xdr:cNvSpPr txBox="1"/>
      </xdr:nvSpPr>
      <xdr:spPr>
        <a:xfrm>
          <a:off x="180900" y="19097837"/>
          <a:ext cx="2418251" cy="1298713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/>
            <a:t>Jovvox</a:t>
          </a:r>
          <a:r>
            <a:rPr lang="en-GB" sz="1100"/>
            <a:t> - Assigned Hamlet = Full.  Profitability = 0.4</a:t>
          </a:r>
        </a:p>
        <a:p>
          <a:r>
            <a:rPr lang="en-GB" sz="1100" b="1"/>
            <a:t>NOTE -  no expansion outside of the Hamlet</a:t>
          </a: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Any other investment ...  by special negotiation (and will be very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expensive)</a:t>
          </a:r>
          <a:endParaRPr lang="en-GB" sz="1100" b="0"/>
        </a:p>
      </xdr:txBody>
    </xdr:sp>
    <xdr:clientData/>
  </xdr:twoCellAnchor>
  <xdr:twoCellAnchor>
    <xdr:from>
      <xdr:col>7</xdr:col>
      <xdr:colOff>459288</xdr:colOff>
      <xdr:row>98</xdr:row>
      <xdr:rowOff>174548</xdr:rowOff>
    </xdr:from>
    <xdr:to>
      <xdr:col>13</xdr:col>
      <xdr:colOff>334027</xdr:colOff>
      <xdr:row>110</xdr:row>
      <xdr:rowOff>167014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32908EE-E40E-45B8-B331-02DC21D3CCE8}"/>
            </a:ext>
          </a:extLst>
        </xdr:cNvPr>
        <xdr:cNvSpPr txBox="1"/>
      </xdr:nvSpPr>
      <xdr:spPr>
        <a:xfrm>
          <a:off x="6022932" y="17460466"/>
          <a:ext cx="2421698" cy="2247151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/>
            <a:t>SirrianProfitability</a:t>
          </a:r>
          <a:r>
            <a:rPr lang="en-GB" sz="1100"/>
            <a:t> = 0.45</a:t>
          </a:r>
        </a:p>
        <a:p>
          <a:endParaRPr lang="en-GB" sz="1100"/>
        </a:p>
        <a:p>
          <a:r>
            <a:rPr lang="en-GB" b="1"/>
            <a:t>Standard investors</a:t>
          </a:r>
          <a:r>
            <a:rPr lang="en-GB"/>
            <a:t>– If you are using BP generated in the settlement, you pay 1bp social development contribution per point of Economy.</a:t>
          </a:r>
        </a:p>
        <a:p>
          <a:endParaRPr lang="en-GB"/>
        </a:p>
        <a:p>
          <a:r>
            <a:rPr lang="en-GB" b="1"/>
            <a:t>External Investor </a:t>
          </a:r>
          <a:r>
            <a:rPr lang="en-GB"/>
            <a:t>– And investor using BP generated outside of the Settlement pays an extra pay a 50% premium on any BPs that are used cross borders. </a:t>
          </a:r>
        </a:p>
        <a:p>
          <a:endParaRPr lang="en-GB" sz="11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ohn Bailey" id="{5950F09A-E7E5-4C43-B373-9F3E3F293802}" userId="d7fcafab5036f4ae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16" dT="2021-06-22T11:44:42.97" personId="{5950F09A-E7E5-4C43-B373-9F3E3F293802}" id="{B2E80F42-5268-4ECB-AC0E-B8EB219B6024}">
    <text>Home to Percy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C3D51-8A21-43C0-A2C8-091F4DF3B570}">
  <sheetPr>
    <tabColor theme="5" tint="0.39997558519241921"/>
  </sheetPr>
  <dimension ref="A1:S101"/>
  <sheetViews>
    <sheetView tabSelected="1" zoomScale="73" zoomScaleNormal="73" workbookViewId="0">
      <selection activeCell="R66" sqref="R66:AB68"/>
    </sheetView>
  </sheetViews>
  <sheetFormatPr defaultRowHeight="14.4" x14ac:dyDescent="0.3"/>
  <cols>
    <col min="1" max="1" width="11" customWidth="1"/>
    <col min="2" max="2" width="17.44140625" customWidth="1"/>
    <col min="3" max="3" width="6.44140625" customWidth="1"/>
    <col min="4" max="4" width="2.77734375" customWidth="1"/>
    <col min="5" max="5" width="14.109375" customWidth="1"/>
    <col min="6" max="6" width="25" customWidth="1"/>
    <col min="7" max="7" width="6.5546875" customWidth="1"/>
    <col min="8" max="8" width="7.21875" customWidth="1"/>
    <col min="9" max="9" width="6.109375" customWidth="1"/>
    <col min="10" max="10" width="6" customWidth="1"/>
    <col min="11" max="11" width="5.33203125" customWidth="1"/>
    <col min="12" max="12" width="7.109375" customWidth="1"/>
    <col min="13" max="13" width="5.44140625" customWidth="1"/>
    <col min="18" max="18" width="16.33203125" customWidth="1"/>
  </cols>
  <sheetData>
    <row r="1" spans="1:19" x14ac:dyDescent="0.3">
      <c r="A1" s="40" t="s">
        <v>110</v>
      </c>
      <c r="B1" s="40"/>
      <c r="C1" s="3"/>
      <c r="D1" s="3"/>
      <c r="E1" s="3"/>
      <c r="F1" s="3"/>
      <c r="G1" s="3"/>
      <c r="H1" s="3"/>
      <c r="I1" s="3" t="s">
        <v>77</v>
      </c>
      <c r="J1" s="3" t="s">
        <v>64</v>
      </c>
      <c r="K1" s="3" t="s">
        <v>0</v>
      </c>
      <c r="L1" s="3"/>
      <c r="M1" s="3"/>
      <c r="N1" s="1"/>
      <c r="O1" s="1"/>
      <c r="P1" s="1"/>
      <c r="Q1" s="1"/>
      <c r="R1" s="1"/>
      <c r="S1" s="1"/>
    </row>
    <row r="2" spans="1:19" x14ac:dyDescent="0.3">
      <c r="A2" s="40" t="s">
        <v>111</v>
      </c>
      <c r="B2" s="40"/>
      <c r="C2" s="3"/>
      <c r="D2" s="3"/>
      <c r="E2" s="3"/>
      <c r="F2" s="15" t="s">
        <v>1</v>
      </c>
      <c r="G2" s="41">
        <f>SUM(I2:K2)</f>
        <v>38.799999999999997</v>
      </c>
      <c r="H2" s="15"/>
      <c r="I2" s="41">
        <f>I3+I4</f>
        <v>31</v>
      </c>
      <c r="J2" s="41">
        <f t="shared" ref="J2:K2" si="0">J3+J4</f>
        <v>6.8999999999999995</v>
      </c>
      <c r="K2" s="41">
        <f t="shared" si="0"/>
        <v>0.9</v>
      </c>
      <c r="L2" s="3"/>
      <c r="M2" s="3"/>
      <c r="N2" s="1"/>
      <c r="O2" s="1"/>
      <c r="P2" s="1"/>
      <c r="Q2" s="1"/>
      <c r="R2" s="1"/>
      <c r="S2" s="1"/>
    </row>
    <row r="3" spans="1:19" x14ac:dyDescent="0.3">
      <c r="A3" s="3"/>
      <c r="B3" s="3"/>
      <c r="C3" s="3"/>
      <c r="D3" s="3"/>
      <c r="E3" s="3"/>
      <c r="F3" t="s">
        <v>2</v>
      </c>
      <c r="I3">
        <f>L7</f>
        <v>29.5</v>
      </c>
      <c r="J3">
        <f>L67+L76</f>
        <v>6.6</v>
      </c>
      <c r="K3">
        <f>L87</f>
        <v>0.45</v>
      </c>
      <c r="L3" s="3"/>
      <c r="M3" s="3"/>
      <c r="N3" s="1"/>
      <c r="O3" s="1"/>
      <c r="P3" s="1"/>
      <c r="Q3" s="1"/>
      <c r="R3" s="1"/>
      <c r="S3" s="1"/>
    </row>
    <row r="4" spans="1:19" x14ac:dyDescent="0.3">
      <c r="A4" s="3"/>
      <c r="B4" s="3"/>
      <c r="C4" s="3"/>
      <c r="D4" s="3"/>
      <c r="E4" s="3"/>
      <c r="F4" s="3" t="s">
        <v>3</v>
      </c>
      <c r="G4" s="3"/>
      <c r="H4" s="3"/>
      <c r="I4" s="3">
        <v>1.5</v>
      </c>
      <c r="J4" s="3">
        <v>0.3</v>
      </c>
      <c r="K4" s="3">
        <v>0.45</v>
      </c>
      <c r="L4" s="3"/>
      <c r="M4" s="3"/>
      <c r="N4" s="1"/>
      <c r="O4" s="1"/>
      <c r="P4" s="1"/>
      <c r="Q4" s="1"/>
      <c r="R4" s="1"/>
      <c r="S4" s="1"/>
    </row>
    <row r="5" spans="1:19" x14ac:dyDescent="0.3">
      <c r="A5" s="3"/>
      <c r="B5" s="3"/>
      <c r="C5" s="3"/>
      <c r="D5" s="3"/>
      <c r="E5" s="3"/>
      <c r="F5" s="5" t="s">
        <v>4</v>
      </c>
      <c r="G5" s="6"/>
      <c r="H5" s="6"/>
      <c r="I5" s="3"/>
      <c r="J5" s="3"/>
      <c r="K5" s="3"/>
      <c r="L5" s="3"/>
      <c r="M5" s="3"/>
      <c r="N5" s="1"/>
      <c r="O5" s="1"/>
      <c r="P5" s="1"/>
      <c r="Q5" s="1"/>
      <c r="R5" s="1"/>
      <c r="S5" s="1"/>
    </row>
    <row r="6" spans="1:19" ht="28.8" x14ac:dyDescent="0.3">
      <c r="A6" s="3"/>
      <c r="B6" s="3" t="s">
        <v>5</v>
      </c>
      <c r="C6" s="7">
        <f>SUM(C9:C11)</f>
        <v>0.99999999999999989</v>
      </c>
      <c r="D6" s="3"/>
      <c r="E6" s="8" t="s">
        <v>6</v>
      </c>
      <c r="F6" s="5" t="s">
        <v>7</v>
      </c>
      <c r="G6" s="9" t="s">
        <v>72</v>
      </c>
      <c r="H6" s="9" t="s">
        <v>8</v>
      </c>
      <c r="I6" s="9" t="s">
        <v>73</v>
      </c>
      <c r="J6" s="9" t="s">
        <v>74</v>
      </c>
      <c r="K6" s="9" t="s">
        <v>75</v>
      </c>
      <c r="L6" s="9" t="s">
        <v>2</v>
      </c>
      <c r="M6" s="3"/>
      <c r="N6" s="1"/>
      <c r="O6" s="1"/>
      <c r="P6" s="1"/>
      <c r="Q6" s="1"/>
      <c r="R6" s="1"/>
      <c r="S6" s="1"/>
    </row>
    <row r="7" spans="1:19" x14ac:dyDescent="0.3">
      <c r="A7" s="3"/>
      <c r="B7" s="3"/>
      <c r="C7" s="7"/>
      <c r="D7" s="3"/>
      <c r="E7" s="3"/>
      <c r="F7" s="3"/>
      <c r="G7" s="10">
        <f>SUM(G8:G164)</f>
        <v>40</v>
      </c>
      <c r="H7" s="10">
        <f>SUM(H8:H164)</f>
        <v>39</v>
      </c>
      <c r="I7" s="10">
        <f>SUM(I8:I164)</f>
        <v>11</v>
      </c>
      <c r="J7" s="10">
        <f>SUM(J8:J164)</f>
        <v>12</v>
      </c>
      <c r="K7" s="10">
        <f>SUM(K8:K164)</f>
        <v>6</v>
      </c>
      <c r="L7" s="10">
        <f>SUM(L9:L65)</f>
        <v>29.5</v>
      </c>
      <c r="M7" s="3"/>
      <c r="N7" s="1"/>
      <c r="O7" s="1"/>
      <c r="P7" s="1"/>
      <c r="Q7" s="1"/>
      <c r="R7" s="1"/>
      <c r="S7" s="1"/>
    </row>
    <row r="8" spans="1:19" x14ac:dyDescent="0.3">
      <c r="A8" s="3"/>
      <c r="B8" s="3"/>
      <c r="C8" s="7"/>
      <c r="D8" s="3"/>
      <c r="E8" s="3"/>
      <c r="F8" s="3"/>
      <c r="G8" s="3"/>
      <c r="H8" s="3"/>
      <c r="I8" s="3"/>
      <c r="J8" s="3"/>
      <c r="K8" s="3"/>
      <c r="L8" s="3" cm="1">
        <f t="array" ref="L8">SUM(G8:H8/2)</f>
        <v>0</v>
      </c>
      <c r="M8" s="3"/>
      <c r="N8" s="1"/>
      <c r="O8" s="1"/>
      <c r="P8" s="1"/>
      <c r="Q8" s="1"/>
      <c r="R8" s="1"/>
      <c r="S8" s="1"/>
    </row>
    <row r="9" spans="1:19" x14ac:dyDescent="0.3">
      <c r="A9" s="4">
        <f>(($G$2-$A$12)*C9)</f>
        <v>22.38</v>
      </c>
      <c r="B9" s="3" t="s">
        <v>9</v>
      </c>
      <c r="C9" s="7">
        <v>0.6</v>
      </c>
      <c r="D9" s="3"/>
      <c r="E9" s="11" t="s">
        <v>6</v>
      </c>
      <c r="F9" s="11" t="s">
        <v>10</v>
      </c>
      <c r="G9" s="11">
        <v>3</v>
      </c>
      <c r="H9" s="11"/>
      <c r="I9" s="11"/>
      <c r="J9" s="11"/>
      <c r="K9" s="11"/>
      <c r="L9" s="3" cm="1">
        <f t="array" ref="L9">SUM(G9:H9/2)</f>
        <v>1.5</v>
      </c>
      <c r="M9" s="3"/>
      <c r="N9" s="1"/>
      <c r="O9" s="1"/>
      <c r="P9" s="1"/>
      <c r="Q9" s="1"/>
      <c r="R9" s="1"/>
      <c r="S9" s="1"/>
    </row>
    <row r="10" spans="1:19" x14ac:dyDescent="0.3">
      <c r="A10" s="4">
        <f t="shared" ref="A10:A11" si="1">(($G$2-$A$12)*C10)</f>
        <v>11.19</v>
      </c>
      <c r="B10" s="3" t="s">
        <v>11</v>
      </c>
      <c r="C10" s="7">
        <v>0.3</v>
      </c>
      <c r="D10" s="3"/>
      <c r="E10" s="11"/>
      <c r="F10" s="12" t="s">
        <v>12</v>
      </c>
      <c r="G10" s="13">
        <v>1</v>
      </c>
      <c r="H10" s="11"/>
      <c r="I10" s="11"/>
      <c r="J10" s="11"/>
      <c r="K10" s="11"/>
      <c r="L10" s="3" cm="1">
        <f t="array" ref="L10">SUM(G10:H10/2)</f>
        <v>0.5</v>
      </c>
      <c r="M10" s="3"/>
      <c r="N10" s="1"/>
      <c r="O10" s="1"/>
      <c r="P10" s="1"/>
      <c r="Q10" s="1"/>
      <c r="R10" s="1"/>
      <c r="S10" s="1"/>
    </row>
    <row r="11" spans="1:19" x14ac:dyDescent="0.3">
      <c r="A11" s="4">
        <f t="shared" si="1"/>
        <v>3.73</v>
      </c>
      <c r="B11" s="3" t="s">
        <v>13</v>
      </c>
      <c r="C11" s="7">
        <v>0.1</v>
      </c>
      <c r="D11" s="3"/>
      <c r="E11" s="3" t="s">
        <v>79</v>
      </c>
      <c r="F11" s="37" t="s">
        <v>105</v>
      </c>
      <c r="G11" s="37"/>
      <c r="H11" s="37">
        <v>4</v>
      </c>
      <c r="I11" s="3"/>
      <c r="J11" s="3"/>
      <c r="K11" s="3"/>
      <c r="L11" s="3" cm="1">
        <f t="array" ref="L11">SUM(G11:H11/2)</f>
        <v>2</v>
      </c>
      <c r="M11" s="3"/>
      <c r="N11" s="1"/>
      <c r="O11" s="1"/>
      <c r="P11" s="1"/>
      <c r="Q11" s="1"/>
      <c r="R11" s="1"/>
      <c r="S11" s="1"/>
    </row>
    <row r="12" spans="1:19" x14ac:dyDescent="0.3">
      <c r="A12" s="4">
        <v>1.5</v>
      </c>
      <c r="B12" s="3" t="s">
        <v>15</v>
      </c>
      <c r="C12" s="3"/>
      <c r="D12" s="3"/>
      <c r="E12" s="14" t="s">
        <v>16</v>
      </c>
      <c r="F12" s="3" t="s">
        <v>17</v>
      </c>
      <c r="G12" s="3">
        <v>1</v>
      </c>
      <c r="H12" s="3">
        <v>0</v>
      </c>
      <c r="I12" s="3"/>
      <c r="J12" s="3"/>
      <c r="K12" s="3"/>
      <c r="L12" s="3" cm="1">
        <f t="array" ref="L12">SUM(G12:H12/2)</f>
        <v>0.5</v>
      </c>
      <c r="M12" s="3"/>
      <c r="N12" s="1"/>
      <c r="O12" s="1"/>
      <c r="P12" s="1"/>
      <c r="Q12" s="1"/>
      <c r="R12" s="1"/>
      <c r="S12" s="1"/>
    </row>
    <row r="13" spans="1:19" x14ac:dyDescent="0.3">
      <c r="A13" s="3"/>
      <c r="B13" s="3"/>
      <c r="C13" s="3"/>
      <c r="D13" s="3"/>
      <c r="E13" s="14" t="s">
        <v>16</v>
      </c>
      <c r="F13" s="15" t="s">
        <v>18</v>
      </c>
      <c r="G13" s="3">
        <v>2</v>
      </c>
      <c r="H13" s="3"/>
      <c r="I13" s="3"/>
      <c r="J13" s="3"/>
      <c r="K13" s="3"/>
      <c r="L13" s="3" cm="1">
        <f t="array" ref="L13">SUM(G13:H13/2)</f>
        <v>1</v>
      </c>
      <c r="M13" s="3"/>
      <c r="N13" s="1"/>
      <c r="O13" s="1"/>
      <c r="P13" s="1"/>
      <c r="Q13" s="1"/>
      <c r="R13" s="1"/>
      <c r="S13" s="1"/>
    </row>
    <row r="14" spans="1:19" x14ac:dyDescent="0.3">
      <c r="A14" s="3"/>
      <c r="B14" s="3"/>
      <c r="C14" s="3"/>
      <c r="D14" s="3"/>
      <c r="E14" s="14" t="s">
        <v>16</v>
      </c>
      <c r="F14" s="15" t="s">
        <v>19</v>
      </c>
      <c r="G14" s="3">
        <v>3</v>
      </c>
      <c r="H14" s="3"/>
      <c r="I14" s="3"/>
      <c r="J14" s="3"/>
      <c r="K14" s="3"/>
      <c r="L14" s="3" cm="1">
        <f t="array" ref="L14">SUM(G14:H14/2)</f>
        <v>1.5</v>
      </c>
      <c r="M14" s="3"/>
      <c r="N14" s="1"/>
      <c r="O14" s="1"/>
      <c r="P14" s="1"/>
      <c r="Q14" s="1"/>
      <c r="R14" s="1"/>
      <c r="S14" s="1"/>
    </row>
    <row r="15" spans="1:19" x14ac:dyDescent="0.3">
      <c r="A15" s="3"/>
      <c r="B15" s="3"/>
      <c r="C15" s="3"/>
      <c r="D15" s="3"/>
      <c r="E15" s="3" t="s">
        <v>78</v>
      </c>
      <c r="F15" s="3" t="s">
        <v>20</v>
      </c>
      <c r="G15" s="3"/>
      <c r="H15" s="3">
        <v>2</v>
      </c>
      <c r="I15" s="3"/>
      <c r="J15" s="3"/>
      <c r="K15" s="3"/>
      <c r="L15" s="3" cm="1">
        <f t="array" ref="L15">SUM(G15:H15/2)</f>
        <v>1</v>
      </c>
      <c r="M15" s="3"/>
      <c r="N15" s="1"/>
      <c r="O15" s="1"/>
      <c r="P15" s="1"/>
      <c r="Q15" s="1"/>
      <c r="R15" s="1"/>
      <c r="S15" s="1"/>
    </row>
    <row r="16" spans="1:19" x14ac:dyDescent="0.3">
      <c r="A16" s="16" t="s">
        <v>21</v>
      </c>
      <c r="B16" s="16"/>
      <c r="C16" s="16">
        <v>24.5</v>
      </c>
      <c r="D16" s="3"/>
      <c r="E16" s="3" t="s">
        <v>80</v>
      </c>
      <c r="F16" s="3" t="s">
        <v>22</v>
      </c>
      <c r="G16" s="3"/>
      <c r="H16" s="3">
        <v>1</v>
      </c>
      <c r="I16" s="3"/>
      <c r="J16" s="3"/>
      <c r="K16" s="3"/>
      <c r="L16" s="3" cm="1">
        <f t="array" ref="L16">SUM(G16:H16/2)</f>
        <v>0.5</v>
      </c>
      <c r="M16" s="3"/>
      <c r="N16" s="1"/>
      <c r="O16" s="1"/>
      <c r="P16" s="1"/>
      <c r="Q16" s="1"/>
      <c r="R16" s="1"/>
      <c r="S16" s="1"/>
    </row>
    <row r="17" spans="1:19" x14ac:dyDescent="0.3">
      <c r="A17" s="16" t="s">
        <v>23</v>
      </c>
      <c r="B17" s="16"/>
      <c r="C17" s="16">
        <f>C16-SUM(C20:C48)</f>
        <v>1</v>
      </c>
      <c r="D17" s="3"/>
      <c r="E17" s="3" t="s">
        <v>81</v>
      </c>
      <c r="F17" s="3" t="s">
        <v>24</v>
      </c>
      <c r="G17" s="3">
        <v>1</v>
      </c>
      <c r="H17" s="3">
        <v>2</v>
      </c>
      <c r="I17" s="3"/>
      <c r="J17" s="3"/>
      <c r="K17" s="3"/>
      <c r="L17" s="3" cm="1">
        <f t="array" ref="L17">SUM(G17:H17/2)</f>
        <v>1.5</v>
      </c>
      <c r="M17" s="3"/>
      <c r="N17" s="1"/>
      <c r="O17" s="1"/>
      <c r="P17" s="1"/>
      <c r="Q17" s="1"/>
      <c r="R17" s="1"/>
      <c r="S17" s="1"/>
    </row>
    <row r="18" spans="1:19" x14ac:dyDescent="0.3">
      <c r="A18" s="16" t="s">
        <v>68</v>
      </c>
      <c r="B18" s="17"/>
      <c r="C18" s="17" t="s">
        <v>25</v>
      </c>
      <c r="D18" s="3"/>
      <c r="E18" s="11" t="s">
        <v>6</v>
      </c>
      <c r="F18" s="11" t="s">
        <v>26</v>
      </c>
      <c r="G18" s="11">
        <v>2</v>
      </c>
      <c r="H18" s="11"/>
      <c r="I18" s="11"/>
      <c r="J18" s="11"/>
      <c r="K18" s="11"/>
      <c r="L18" s="3" cm="1">
        <f t="array" ref="L18">SUM(G18:H18/2)</f>
        <v>1</v>
      </c>
      <c r="M18" s="3"/>
      <c r="N18" s="1"/>
      <c r="O18" s="1"/>
      <c r="P18" s="1"/>
      <c r="Q18" s="1"/>
      <c r="R18" s="1"/>
      <c r="S18" s="1"/>
    </row>
    <row r="19" spans="1:19" x14ac:dyDescent="0.3">
      <c r="A19" s="3" t="s">
        <v>87</v>
      </c>
      <c r="B19" s="3" t="s">
        <v>61</v>
      </c>
      <c r="C19" s="3">
        <v>1</v>
      </c>
      <c r="D19" s="3"/>
      <c r="E19" s="3" t="s">
        <v>82</v>
      </c>
      <c r="F19" s="18" t="s">
        <v>27</v>
      </c>
      <c r="G19" s="3"/>
      <c r="H19" s="3">
        <v>1</v>
      </c>
      <c r="I19" s="3"/>
      <c r="J19" s="3"/>
      <c r="K19" s="3"/>
      <c r="L19" s="3" cm="1">
        <f t="array" ref="L19">SUM(G19:H19/2)</f>
        <v>0.5</v>
      </c>
      <c r="M19" s="3"/>
      <c r="N19" s="1"/>
      <c r="O19" s="1"/>
      <c r="P19" s="1"/>
      <c r="Q19" s="1"/>
      <c r="R19" s="1"/>
      <c r="S19" s="1"/>
    </row>
    <row r="20" spans="1:19" x14ac:dyDescent="0.3">
      <c r="A20" s="3" t="s">
        <v>87</v>
      </c>
      <c r="B20" s="3" t="s">
        <v>86</v>
      </c>
      <c r="C20" s="3">
        <v>2</v>
      </c>
      <c r="D20" s="3"/>
      <c r="E20" s="3" t="s">
        <v>82</v>
      </c>
      <c r="F20" s="18" t="s">
        <v>28</v>
      </c>
      <c r="G20" s="3"/>
      <c r="H20" s="3">
        <v>1</v>
      </c>
      <c r="I20" s="3"/>
      <c r="J20" s="3"/>
      <c r="K20" s="3"/>
      <c r="L20" s="3" cm="1">
        <f t="array" ref="L20">SUM(G20:H20/2)</f>
        <v>0.5</v>
      </c>
      <c r="M20" s="3"/>
      <c r="N20" s="1"/>
      <c r="O20" s="1"/>
      <c r="P20" s="1"/>
      <c r="Q20" s="1"/>
      <c r="R20" s="1"/>
      <c r="S20" s="1"/>
    </row>
    <row r="21" spans="1:19" x14ac:dyDescent="0.3">
      <c r="A21" s="3" t="s">
        <v>87</v>
      </c>
      <c r="B21" s="3" t="s">
        <v>32</v>
      </c>
      <c r="C21" s="3">
        <v>1.5</v>
      </c>
      <c r="D21" s="3"/>
      <c r="E21" s="3" t="s">
        <v>82</v>
      </c>
      <c r="F21" s="18" t="s">
        <v>29</v>
      </c>
      <c r="G21" s="3">
        <v>2</v>
      </c>
      <c r="H21" s="3"/>
      <c r="I21" s="3"/>
      <c r="J21" s="3"/>
      <c r="K21" s="3"/>
      <c r="L21" s="3" cm="1">
        <f t="array" ref="L21">SUM(G21:H21/2)</f>
        <v>1</v>
      </c>
      <c r="M21" s="3"/>
      <c r="N21" s="1"/>
      <c r="O21" s="1"/>
      <c r="P21" s="1"/>
      <c r="Q21" s="1"/>
      <c r="R21" s="1"/>
      <c r="S21" s="1"/>
    </row>
    <row r="22" spans="1:19" x14ac:dyDescent="0.3">
      <c r="A22" s="3" t="s">
        <v>87</v>
      </c>
      <c r="B22" s="3" t="s">
        <v>88</v>
      </c>
      <c r="C22" s="3">
        <v>1</v>
      </c>
      <c r="D22" s="3"/>
      <c r="E22" s="3" t="s">
        <v>82</v>
      </c>
      <c r="F22" s="18" t="s">
        <v>30</v>
      </c>
      <c r="G22" s="3">
        <v>1</v>
      </c>
      <c r="H22" s="3"/>
      <c r="I22" s="3"/>
      <c r="J22" s="3"/>
      <c r="K22" s="3"/>
      <c r="L22" s="3" cm="1">
        <f t="array" ref="L22">SUM(G22:H22/2)</f>
        <v>0.5</v>
      </c>
      <c r="M22" s="3"/>
      <c r="N22" s="1"/>
      <c r="O22" s="1"/>
      <c r="P22" s="1"/>
      <c r="Q22" s="1"/>
      <c r="R22" s="1"/>
      <c r="S22" s="1"/>
    </row>
    <row r="23" spans="1:19" x14ac:dyDescent="0.3">
      <c r="A23" s="3" t="s">
        <v>87</v>
      </c>
      <c r="B23" s="3" t="s">
        <v>89</v>
      </c>
      <c r="C23" s="3">
        <v>1</v>
      </c>
      <c r="D23" s="3"/>
      <c r="E23" s="3" t="s">
        <v>83</v>
      </c>
      <c r="F23" s="18" t="s">
        <v>32</v>
      </c>
      <c r="G23" s="3"/>
      <c r="H23" s="3">
        <v>1</v>
      </c>
      <c r="I23" s="3"/>
      <c r="J23" s="3"/>
      <c r="K23" s="3"/>
      <c r="L23" s="3" cm="1">
        <f t="array" ref="L23">SUM(G23:H23/2)</f>
        <v>0.5</v>
      </c>
      <c r="M23" s="3"/>
      <c r="N23" s="1"/>
      <c r="O23" s="1"/>
      <c r="P23" s="1"/>
      <c r="Q23" s="1"/>
      <c r="R23" s="1"/>
      <c r="S23" s="1"/>
    </row>
    <row r="24" spans="1:19" x14ac:dyDescent="0.3">
      <c r="A24" s="3"/>
      <c r="B24" s="3"/>
      <c r="C24" s="3"/>
      <c r="D24" s="3"/>
      <c r="E24" s="3" t="s">
        <v>83</v>
      </c>
      <c r="F24" s="18" t="s">
        <v>33</v>
      </c>
      <c r="G24" s="3"/>
      <c r="H24" s="3">
        <v>1</v>
      </c>
      <c r="I24" s="3"/>
      <c r="J24" s="3"/>
      <c r="K24" s="3"/>
      <c r="L24" s="3" cm="1">
        <f t="array" ref="L24">SUM(G24:H24/2)</f>
        <v>0.5</v>
      </c>
      <c r="M24" s="3"/>
      <c r="N24" s="1"/>
      <c r="O24" s="1"/>
      <c r="P24" s="1"/>
      <c r="Q24" s="1"/>
      <c r="R24" s="1"/>
      <c r="S24" s="1"/>
    </row>
    <row r="25" spans="1:19" x14ac:dyDescent="0.3">
      <c r="A25" s="3" t="s">
        <v>93</v>
      </c>
      <c r="B25" s="3" t="s">
        <v>32</v>
      </c>
      <c r="C25" s="3">
        <v>1.5</v>
      </c>
      <c r="D25" s="3"/>
      <c r="E25" s="3" t="s">
        <v>83</v>
      </c>
      <c r="F25" s="18" t="s">
        <v>34</v>
      </c>
      <c r="G25" s="3"/>
      <c r="H25" s="3">
        <v>1</v>
      </c>
      <c r="I25" s="3"/>
      <c r="J25" s="3"/>
      <c r="K25" s="3"/>
      <c r="L25" s="3" cm="1">
        <f t="array" ref="L25">SUM(G25:H25/2)</f>
        <v>0.5</v>
      </c>
      <c r="M25" s="3"/>
      <c r="N25" s="1"/>
      <c r="O25" s="1"/>
      <c r="P25" s="1"/>
      <c r="Q25" s="1"/>
      <c r="R25" s="1"/>
      <c r="S25" s="1"/>
    </row>
    <row r="26" spans="1:19" x14ac:dyDescent="0.3">
      <c r="A26" s="3" t="s">
        <v>93</v>
      </c>
      <c r="B26" s="3" t="s">
        <v>95</v>
      </c>
      <c r="C26" s="3">
        <v>0.5</v>
      </c>
      <c r="D26" s="3"/>
      <c r="E26" s="3"/>
      <c r="F26" s="3"/>
      <c r="G26" s="3"/>
      <c r="H26" s="3"/>
      <c r="I26" s="3"/>
      <c r="J26" s="3"/>
      <c r="K26" s="3"/>
      <c r="L26" s="3" cm="1">
        <f t="array" ref="L26">SUM(G26:H26/2)</f>
        <v>0</v>
      </c>
      <c r="M26" s="3"/>
      <c r="N26" s="1"/>
      <c r="O26" s="1"/>
      <c r="P26" s="1"/>
      <c r="Q26" s="1"/>
      <c r="R26" s="1"/>
      <c r="S26" s="1"/>
    </row>
    <row r="27" spans="1:19" x14ac:dyDescent="0.3">
      <c r="A27" s="3"/>
      <c r="B27" s="3"/>
      <c r="C27" s="3"/>
      <c r="D27" s="3"/>
      <c r="E27" s="3"/>
      <c r="M27" s="3"/>
      <c r="N27" s="1"/>
      <c r="O27" s="1"/>
      <c r="P27" s="1"/>
      <c r="Q27" s="1"/>
      <c r="R27" s="1"/>
      <c r="S27" s="1"/>
    </row>
    <row r="28" spans="1:19" x14ac:dyDescent="0.3">
      <c r="A28" s="3" t="s">
        <v>38</v>
      </c>
      <c r="B28" s="1" t="s">
        <v>92</v>
      </c>
      <c r="C28" s="3">
        <v>1.5</v>
      </c>
      <c r="D28" s="3"/>
      <c r="E28" s="11" t="s">
        <v>6</v>
      </c>
      <c r="F28" s="11" t="s">
        <v>35</v>
      </c>
      <c r="G28" s="11"/>
      <c r="H28" s="11"/>
      <c r="I28" s="11"/>
      <c r="J28" s="11"/>
      <c r="K28" s="11"/>
      <c r="L28" s="3" cm="1">
        <f t="array" ref="L28">SUM(G28:H28/2)</f>
        <v>0</v>
      </c>
      <c r="M28" s="3"/>
      <c r="N28" s="1"/>
      <c r="O28" s="1"/>
      <c r="P28" s="1"/>
      <c r="Q28" s="1"/>
      <c r="R28" s="1"/>
      <c r="S28" s="1"/>
    </row>
    <row r="29" spans="1:19" x14ac:dyDescent="0.3">
      <c r="A29" s="3" t="s">
        <v>38</v>
      </c>
      <c r="B29" s="3" t="s">
        <v>97</v>
      </c>
      <c r="C29" s="3">
        <v>2</v>
      </c>
      <c r="D29" s="3"/>
      <c r="E29" s="3" t="s">
        <v>82</v>
      </c>
      <c r="F29" s="3" t="s">
        <v>36</v>
      </c>
      <c r="G29" s="3"/>
      <c r="H29" s="3">
        <v>2</v>
      </c>
      <c r="I29" s="3"/>
      <c r="J29" s="3"/>
      <c r="K29" s="3"/>
      <c r="L29" s="3" cm="1">
        <f t="array" ref="L29">SUM(G29:H29/2)</f>
        <v>1</v>
      </c>
      <c r="M29" s="3"/>
      <c r="N29" s="1"/>
      <c r="O29" s="1"/>
      <c r="P29" s="1"/>
      <c r="Q29" s="1"/>
      <c r="R29" s="1"/>
      <c r="S29" s="1"/>
    </row>
    <row r="30" spans="1:19" x14ac:dyDescent="0.3">
      <c r="A30" s="3" t="s">
        <v>38</v>
      </c>
      <c r="B30" s="3" t="s">
        <v>98</v>
      </c>
      <c r="C30" s="3">
        <v>1</v>
      </c>
      <c r="D30" s="3"/>
      <c r="E30" s="3"/>
      <c r="F30" s="3"/>
      <c r="G30" s="3"/>
      <c r="H30" s="3"/>
      <c r="I30" s="3"/>
      <c r="J30" s="3"/>
      <c r="K30" s="3"/>
      <c r="L30" s="3"/>
      <c r="M30" s="3"/>
      <c r="N30" s="1"/>
      <c r="O30" s="1"/>
      <c r="P30" s="1"/>
      <c r="Q30" s="1"/>
      <c r="R30" s="1"/>
      <c r="S30" s="1"/>
    </row>
    <row r="31" spans="1:19" x14ac:dyDescent="0.3">
      <c r="A31" s="3" t="s">
        <v>38</v>
      </c>
      <c r="B31" s="3" t="s">
        <v>99</v>
      </c>
      <c r="C31" s="3">
        <v>0.5</v>
      </c>
      <c r="D31" s="3"/>
      <c r="E31" s="3"/>
      <c r="F31" s="3"/>
      <c r="G31" s="3"/>
      <c r="H31" s="3"/>
      <c r="I31" s="3"/>
      <c r="J31" s="3"/>
      <c r="K31" s="3"/>
      <c r="L31" s="3"/>
      <c r="M31" s="3"/>
      <c r="N31" s="1"/>
      <c r="O31" s="1"/>
      <c r="P31" s="1"/>
      <c r="Q31" s="1"/>
      <c r="R31" s="1"/>
      <c r="S31" s="1"/>
    </row>
    <row r="32" spans="1:19" x14ac:dyDescent="0.3">
      <c r="A32" s="3"/>
      <c r="B32" s="3"/>
      <c r="C32" s="3"/>
      <c r="D32" s="3"/>
      <c r="E32" s="8" t="s">
        <v>37</v>
      </c>
      <c r="F32" s="5" t="s">
        <v>7</v>
      </c>
      <c r="G32" s="9" t="s">
        <v>72</v>
      </c>
      <c r="H32" s="9" t="s">
        <v>8</v>
      </c>
      <c r="I32" s="9" t="s">
        <v>73</v>
      </c>
      <c r="J32" s="9" t="s">
        <v>74</v>
      </c>
      <c r="K32" s="9" t="s">
        <v>75</v>
      </c>
      <c r="L32" s="3"/>
      <c r="M32" s="3"/>
      <c r="N32" s="1"/>
      <c r="O32" s="1"/>
      <c r="P32" s="1"/>
      <c r="Q32" s="1"/>
      <c r="R32" s="1"/>
      <c r="S32" s="1"/>
    </row>
    <row r="33" spans="1:19" x14ac:dyDescent="0.3">
      <c r="A33" s="3" t="s">
        <v>100</v>
      </c>
      <c r="B33" s="3" t="s">
        <v>101</v>
      </c>
      <c r="C33" s="3">
        <v>2</v>
      </c>
      <c r="D33" s="3"/>
      <c r="E33" s="11" t="s">
        <v>38</v>
      </c>
      <c r="F33" s="11" t="s">
        <v>39</v>
      </c>
      <c r="G33" s="11">
        <v>2</v>
      </c>
      <c r="H33" s="11"/>
      <c r="I33" s="11"/>
      <c r="J33" s="11"/>
      <c r="K33" s="11"/>
      <c r="L33" s="3" cm="1">
        <f t="array" ref="L33">SUM(G33:H33/2)</f>
        <v>1</v>
      </c>
      <c r="M33" s="3"/>
      <c r="N33" s="1"/>
      <c r="O33" s="1"/>
      <c r="P33" s="1"/>
      <c r="Q33" s="1"/>
      <c r="R33" s="1"/>
      <c r="S33" s="1"/>
    </row>
    <row r="34" spans="1:19" x14ac:dyDescent="0.3">
      <c r="A34" s="3" t="s">
        <v>100</v>
      </c>
      <c r="B34" s="3" t="s">
        <v>101</v>
      </c>
      <c r="C34" s="3">
        <v>2</v>
      </c>
      <c r="D34" s="3"/>
      <c r="E34" s="37" t="s">
        <v>91</v>
      </c>
      <c r="F34" s="37" t="s">
        <v>14</v>
      </c>
      <c r="G34" s="37">
        <v>0</v>
      </c>
      <c r="H34" s="37">
        <v>2</v>
      </c>
      <c r="I34" s="3"/>
      <c r="J34" s="3"/>
      <c r="K34" s="3"/>
      <c r="L34" s="3" cm="1">
        <f t="array" ref="L34">SUM(G34:H34/2)</f>
        <v>1</v>
      </c>
      <c r="M34" s="3"/>
      <c r="N34" s="1"/>
      <c r="O34" s="1"/>
      <c r="P34" s="1"/>
      <c r="Q34" s="1"/>
      <c r="R34" s="1"/>
      <c r="S34" s="1"/>
    </row>
    <row r="35" spans="1:19" x14ac:dyDescent="0.3">
      <c r="A35" s="3" t="s">
        <v>100</v>
      </c>
      <c r="B35" s="3" t="s">
        <v>102</v>
      </c>
      <c r="C35" s="3">
        <v>1</v>
      </c>
      <c r="D35" s="3"/>
      <c r="E35" s="3" t="s">
        <v>91</v>
      </c>
      <c r="F35" s="3" t="s">
        <v>40</v>
      </c>
      <c r="G35" s="3">
        <v>2</v>
      </c>
      <c r="H35" s="3">
        <v>0</v>
      </c>
      <c r="I35" s="3"/>
      <c r="J35" s="3"/>
      <c r="K35" s="3"/>
      <c r="L35" s="3" cm="1">
        <f t="array" ref="L35">SUM(G35:H35/2)</f>
        <v>1</v>
      </c>
      <c r="M35" s="3"/>
      <c r="N35" s="1"/>
      <c r="O35" s="1"/>
      <c r="P35" s="1"/>
      <c r="Q35" s="1"/>
      <c r="R35" s="1"/>
      <c r="S35" s="1"/>
    </row>
    <row r="36" spans="1:19" x14ac:dyDescent="0.3">
      <c r="A36" s="3"/>
      <c r="B36" s="3"/>
      <c r="C36" s="3"/>
      <c r="D36" s="3"/>
      <c r="E36" s="3" t="s">
        <v>91</v>
      </c>
      <c r="F36" s="3" t="s">
        <v>41</v>
      </c>
      <c r="G36" s="3"/>
      <c r="H36" s="3">
        <v>1</v>
      </c>
      <c r="I36" s="3"/>
      <c r="J36" s="3"/>
      <c r="K36" s="3"/>
      <c r="L36" s="3" cm="1">
        <f t="array" ref="L36">SUM(G36:H36/2)</f>
        <v>0.5</v>
      </c>
      <c r="M36" s="3"/>
      <c r="N36" s="1"/>
      <c r="O36" s="1"/>
      <c r="P36" s="1"/>
      <c r="Q36" s="1"/>
      <c r="R36" s="1"/>
      <c r="S36" s="1"/>
    </row>
    <row r="37" spans="1:19" x14ac:dyDescent="0.3">
      <c r="A37" s="3" t="s">
        <v>6</v>
      </c>
      <c r="B37" s="3" t="s">
        <v>106</v>
      </c>
      <c r="C37" s="3">
        <v>3</v>
      </c>
      <c r="D37" s="3"/>
      <c r="E37" s="3" t="s">
        <v>91</v>
      </c>
      <c r="F37" s="3" t="s">
        <v>42</v>
      </c>
      <c r="G37" s="3"/>
      <c r="H37" s="3">
        <v>1</v>
      </c>
      <c r="I37" s="3"/>
      <c r="J37" s="3"/>
      <c r="K37" s="3"/>
      <c r="L37" s="3" cm="1">
        <f t="array" ref="L37">SUM(G37:H37/2)</f>
        <v>0.5</v>
      </c>
      <c r="M37" s="3"/>
      <c r="N37" s="1"/>
      <c r="O37" s="1"/>
      <c r="P37" s="1"/>
      <c r="Q37" s="1"/>
      <c r="R37" s="1"/>
      <c r="S37" s="1"/>
    </row>
    <row r="38" spans="1:19" x14ac:dyDescent="0.3">
      <c r="A38" s="3"/>
      <c r="B38" s="3"/>
      <c r="C38" s="3"/>
      <c r="D38" s="3"/>
      <c r="E38" s="3" t="s">
        <v>91</v>
      </c>
      <c r="F38" s="18" t="s">
        <v>43</v>
      </c>
      <c r="G38" s="18"/>
      <c r="H38" s="18">
        <v>1</v>
      </c>
      <c r="I38" s="3"/>
      <c r="J38" s="3">
        <v>1</v>
      </c>
      <c r="K38" s="3"/>
      <c r="L38" s="3" cm="1">
        <f t="array" ref="L38">SUM(G38:H38/2)</f>
        <v>0.5</v>
      </c>
      <c r="M38" s="3"/>
      <c r="N38" s="1"/>
      <c r="O38" s="1"/>
      <c r="P38" s="1"/>
      <c r="Q38" s="1"/>
      <c r="R38" s="1"/>
      <c r="S38" s="1"/>
    </row>
    <row r="39" spans="1:19" x14ac:dyDescent="0.3">
      <c r="A39" s="3" t="s">
        <v>107</v>
      </c>
      <c r="B39" s="3"/>
      <c r="C39" s="3">
        <v>1.5</v>
      </c>
      <c r="D39" s="3"/>
      <c r="E39" s="3"/>
      <c r="F39" s="3"/>
      <c r="G39" s="3"/>
      <c r="H39" s="3"/>
      <c r="I39" s="3"/>
      <c r="J39" s="3"/>
      <c r="K39" s="3"/>
      <c r="L39" s="3" cm="1">
        <f t="array" ref="L39">SUM(G39:H39/2)</f>
        <v>0</v>
      </c>
      <c r="M39" s="3"/>
      <c r="N39" s="1"/>
      <c r="O39" s="1"/>
      <c r="P39" s="1"/>
      <c r="Q39" s="1"/>
      <c r="R39" s="1"/>
      <c r="S39" s="1"/>
    </row>
    <row r="40" spans="1:19" x14ac:dyDescent="0.3">
      <c r="A40" s="3"/>
      <c r="B40" s="3"/>
      <c r="C40" s="3"/>
      <c r="D40" s="3"/>
      <c r="E40" s="11" t="s">
        <v>44</v>
      </c>
      <c r="F40" s="11"/>
      <c r="G40" s="11"/>
      <c r="H40" s="11"/>
      <c r="I40" s="11"/>
      <c r="J40" s="11"/>
      <c r="K40" s="11"/>
      <c r="L40" s="3" cm="1">
        <f t="array" ref="L40">SUM(G40:H40/2)</f>
        <v>0</v>
      </c>
      <c r="M40" s="3"/>
      <c r="N40" s="1"/>
      <c r="O40" s="1"/>
      <c r="P40" s="1"/>
      <c r="Q40" s="1"/>
      <c r="R40" s="1"/>
      <c r="S40" s="1"/>
    </row>
    <row r="41" spans="1:19" x14ac:dyDescent="0.3">
      <c r="A41" s="3" t="s">
        <v>112</v>
      </c>
      <c r="B41" s="3"/>
      <c r="C41" s="3">
        <v>1.5</v>
      </c>
      <c r="D41" s="3"/>
      <c r="E41" s="3"/>
      <c r="F41" s="18" t="s">
        <v>28</v>
      </c>
      <c r="G41" s="3"/>
      <c r="H41" s="3">
        <v>1</v>
      </c>
      <c r="I41" s="3"/>
      <c r="J41" s="3"/>
      <c r="K41" s="3"/>
      <c r="L41" s="3" cm="1">
        <f t="array" ref="L41">SUM(G41:H41/2)</f>
        <v>0.5</v>
      </c>
      <c r="M41" s="3"/>
      <c r="N41" s="1"/>
      <c r="O41" s="1"/>
      <c r="P41" s="1"/>
      <c r="Q41" s="1"/>
      <c r="R41" s="1"/>
      <c r="S41" s="1"/>
    </row>
    <row r="42" spans="1:19" x14ac:dyDescent="0.3">
      <c r="A42" s="3"/>
      <c r="B42" s="3"/>
      <c r="C42" s="3"/>
      <c r="D42" s="3"/>
      <c r="E42" s="20"/>
      <c r="F42" s="18" t="s">
        <v>45</v>
      </c>
      <c r="G42" s="3">
        <v>1</v>
      </c>
      <c r="H42" s="3"/>
      <c r="I42" s="3"/>
      <c r="J42" s="3"/>
      <c r="K42" s="3"/>
      <c r="L42" s="3" cm="1">
        <f t="array" ref="L42">SUM(G42:H42/2)</f>
        <v>0.5</v>
      </c>
      <c r="M42" s="3"/>
      <c r="N42" s="1"/>
      <c r="O42" s="1"/>
      <c r="P42" s="1"/>
      <c r="Q42" s="1"/>
      <c r="R42" s="1"/>
      <c r="S42" s="1"/>
    </row>
    <row r="43" spans="1:19" x14ac:dyDescent="0.3">
      <c r="A43" s="3"/>
      <c r="B43" s="3"/>
      <c r="C43" s="3"/>
      <c r="D43" s="3"/>
      <c r="E43" s="20"/>
      <c r="F43" s="37" t="s">
        <v>94</v>
      </c>
      <c r="G43" s="37"/>
      <c r="H43" s="37">
        <v>1</v>
      </c>
      <c r="I43" s="3"/>
      <c r="J43" s="3"/>
      <c r="K43" s="3"/>
      <c r="L43" s="3" cm="1">
        <f t="array" ref="L43">SUM(G43:H43/2)</f>
        <v>0.5</v>
      </c>
      <c r="M43" s="3"/>
      <c r="N43" s="1"/>
      <c r="O43" s="1"/>
      <c r="P43" s="1"/>
      <c r="Q43" s="1"/>
      <c r="R43" s="1"/>
      <c r="S43" s="1"/>
    </row>
    <row r="44" spans="1:19" x14ac:dyDescent="0.3">
      <c r="A44" s="3"/>
      <c r="B44" s="3"/>
      <c r="C44" s="3"/>
      <c r="D44" s="3"/>
      <c r="E44" s="11" t="s">
        <v>90</v>
      </c>
      <c r="F44" s="11" t="s">
        <v>59</v>
      </c>
      <c r="G44" s="11">
        <v>1</v>
      </c>
      <c r="H44" s="11"/>
      <c r="I44" s="11"/>
      <c r="J44" s="11"/>
      <c r="K44" s="11"/>
      <c r="L44" s="3">
        <v>0.5</v>
      </c>
      <c r="M44" s="3"/>
      <c r="N44" s="1"/>
      <c r="O44" s="1"/>
      <c r="P44" s="1"/>
      <c r="Q44" s="1"/>
      <c r="R44" s="1"/>
      <c r="S44" s="1"/>
    </row>
    <row r="45" spans="1:19" x14ac:dyDescent="0.3">
      <c r="A45" s="3"/>
      <c r="B45" s="3"/>
      <c r="C45" s="3"/>
      <c r="D45" s="3"/>
      <c r="E45" s="3"/>
      <c r="F45" s="37" t="s">
        <v>61</v>
      </c>
      <c r="G45" s="37"/>
      <c r="H45" s="37">
        <v>1</v>
      </c>
      <c r="I45" s="3"/>
      <c r="J45" s="3"/>
      <c r="K45" s="3"/>
      <c r="L45" s="3">
        <v>0.5</v>
      </c>
      <c r="M45" s="3"/>
      <c r="N45" s="1"/>
      <c r="O45" s="1"/>
      <c r="P45" s="1"/>
      <c r="Q45" s="1"/>
      <c r="R45" s="1"/>
      <c r="S45" s="1"/>
    </row>
    <row r="46" spans="1:19" x14ac:dyDescent="0.3">
      <c r="A46" s="3"/>
      <c r="B46" s="3"/>
      <c r="C46" s="3"/>
      <c r="D46" s="3"/>
      <c r="E46" s="3"/>
      <c r="F46" s="37" t="s">
        <v>86</v>
      </c>
      <c r="G46" s="37">
        <v>2</v>
      </c>
      <c r="H46" s="37"/>
      <c r="I46" s="3"/>
      <c r="J46" s="3"/>
      <c r="K46" s="3"/>
      <c r="L46" s="3">
        <v>1</v>
      </c>
      <c r="M46" s="3"/>
      <c r="N46" s="1"/>
      <c r="O46" s="1"/>
      <c r="P46" s="1"/>
      <c r="Q46" s="1"/>
      <c r="R46" s="1"/>
      <c r="S46" s="1"/>
    </row>
    <row r="47" spans="1:19" x14ac:dyDescent="0.3">
      <c r="A47" s="3"/>
      <c r="B47" s="3"/>
      <c r="C47" s="3"/>
      <c r="D47" s="3"/>
      <c r="E47" s="3"/>
      <c r="F47" s="37" t="s">
        <v>32</v>
      </c>
      <c r="G47" s="37"/>
      <c r="H47" s="37">
        <v>1</v>
      </c>
      <c r="I47" s="3"/>
      <c r="J47" s="3"/>
      <c r="K47" s="3"/>
      <c r="L47" s="3">
        <v>0.5</v>
      </c>
      <c r="M47" s="3"/>
      <c r="N47" s="1"/>
      <c r="O47" s="1"/>
      <c r="P47" s="1"/>
      <c r="Q47" s="1"/>
      <c r="R47" s="1"/>
      <c r="S47" s="1"/>
    </row>
    <row r="48" spans="1:19" x14ac:dyDescent="0.3">
      <c r="A48" s="3"/>
      <c r="B48" s="3"/>
      <c r="C48" s="3"/>
      <c r="D48" s="3"/>
      <c r="E48" s="20"/>
      <c r="F48" s="18"/>
      <c r="G48" s="3"/>
      <c r="H48" s="3"/>
      <c r="I48" s="3"/>
      <c r="J48" s="3"/>
      <c r="K48" s="3"/>
      <c r="L48" s="3"/>
      <c r="M48" s="3"/>
      <c r="N48" s="1"/>
      <c r="O48" s="1"/>
      <c r="P48" s="1"/>
      <c r="Q48" s="1"/>
      <c r="R48" s="1"/>
      <c r="S48" s="1"/>
    </row>
    <row r="49" spans="1:19" x14ac:dyDescent="0.3">
      <c r="A49" s="3"/>
      <c r="B49" s="3"/>
      <c r="C49" s="3"/>
      <c r="D49" s="3"/>
      <c r="E49" s="20"/>
      <c r="F49" s="18"/>
      <c r="G49" s="3"/>
      <c r="H49" s="3"/>
      <c r="I49" s="3"/>
      <c r="J49" s="3"/>
      <c r="K49" s="3"/>
      <c r="L49" s="3" cm="1">
        <f t="array" ref="L49">SUM(G49:H49/2)</f>
        <v>0</v>
      </c>
      <c r="M49" s="3"/>
      <c r="N49" s="1"/>
      <c r="O49" s="1"/>
      <c r="P49" s="1"/>
      <c r="Q49" s="1"/>
      <c r="R49" s="1"/>
      <c r="S49" s="1"/>
    </row>
    <row r="50" spans="1:19" x14ac:dyDescent="0.3">
      <c r="A50" s="3"/>
      <c r="B50" s="3"/>
      <c r="C50" s="3"/>
      <c r="D50" s="3"/>
      <c r="E50" s="8" t="s">
        <v>46</v>
      </c>
      <c r="F50" s="5" t="s">
        <v>7</v>
      </c>
      <c r="G50" s="9" t="s">
        <v>72</v>
      </c>
      <c r="H50" s="9" t="s">
        <v>8</v>
      </c>
      <c r="I50" s="9" t="s">
        <v>73</v>
      </c>
      <c r="J50" s="9" t="s">
        <v>74</v>
      </c>
      <c r="K50" s="9" t="s">
        <v>75</v>
      </c>
      <c r="L50" s="3"/>
      <c r="M50" s="3"/>
      <c r="N50" s="1"/>
      <c r="O50" s="1"/>
      <c r="P50" s="1"/>
      <c r="Q50" s="1"/>
      <c r="R50" s="1"/>
      <c r="S50" s="1"/>
    </row>
    <row r="51" spans="1:19" x14ac:dyDescent="0.3">
      <c r="A51" s="3"/>
      <c r="B51" s="3"/>
      <c r="C51" s="3"/>
      <c r="D51" s="3"/>
      <c r="E51" s="21" t="s">
        <v>47</v>
      </c>
      <c r="F51" s="21" t="s">
        <v>48</v>
      </c>
      <c r="G51" s="3"/>
      <c r="H51" s="3"/>
      <c r="I51" s="3">
        <v>1</v>
      </c>
      <c r="J51" s="3">
        <v>1</v>
      </c>
      <c r="K51" s="3">
        <v>2</v>
      </c>
      <c r="L51" s="3" cm="1">
        <f t="array" ref="L51">SUM(G51:H51/2)</f>
        <v>0</v>
      </c>
      <c r="M51" s="3"/>
      <c r="N51" s="1"/>
      <c r="O51" s="1"/>
      <c r="P51" s="1"/>
      <c r="Q51" s="1"/>
      <c r="R51" s="1"/>
      <c r="S51" s="1"/>
    </row>
    <row r="52" spans="1:19" x14ac:dyDescent="0.3">
      <c r="A52" s="3"/>
      <c r="B52" s="3"/>
      <c r="C52" s="3"/>
      <c r="D52" s="3"/>
      <c r="E52" s="21" t="s">
        <v>49</v>
      </c>
      <c r="F52" s="21" t="s">
        <v>50</v>
      </c>
      <c r="G52" s="3"/>
      <c r="H52" s="3"/>
      <c r="I52" s="3"/>
      <c r="J52" s="3"/>
      <c r="K52" s="3"/>
      <c r="L52" s="3" cm="1">
        <f t="array" ref="L52">SUM(G52:H52/2)</f>
        <v>0</v>
      </c>
      <c r="M52" s="3"/>
      <c r="N52" s="1"/>
      <c r="O52" s="1"/>
      <c r="P52" s="1"/>
      <c r="Q52" s="1"/>
      <c r="R52" s="1"/>
      <c r="S52" s="1"/>
    </row>
    <row r="53" spans="1:19" x14ac:dyDescent="0.3">
      <c r="A53" s="3"/>
      <c r="B53" s="3"/>
      <c r="C53" s="3"/>
      <c r="D53" s="3"/>
      <c r="E53" s="21" t="s">
        <v>51</v>
      </c>
      <c r="F53" s="21" t="s">
        <v>52</v>
      </c>
      <c r="G53" s="3"/>
      <c r="H53" s="3">
        <v>2</v>
      </c>
      <c r="I53" s="3">
        <v>3</v>
      </c>
      <c r="J53" s="3">
        <v>3</v>
      </c>
      <c r="K53" s="3">
        <v>3</v>
      </c>
      <c r="L53" s="3" cm="1">
        <f t="array" ref="L53">SUM(G53:H53/2)</f>
        <v>1</v>
      </c>
      <c r="M53" s="3"/>
      <c r="N53" s="1"/>
      <c r="O53" s="1"/>
      <c r="P53" s="1"/>
      <c r="Q53" s="1"/>
      <c r="R53" s="1"/>
      <c r="S53" s="1"/>
    </row>
    <row r="54" spans="1:19" x14ac:dyDescent="0.3">
      <c r="A54" s="3"/>
      <c r="B54" s="3"/>
      <c r="C54" s="3"/>
      <c r="D54" s="3"/>
      <c r="E54" s="21" t="s">
        <v>84</v>
      </c>
      <c r="F54" s="21" t="s">
        <v>53</v>
      </c>
      <c r="G54" s="3"/>
      <c r="H54" s="3">
        <v>1</v>
      </c>
      <c r="I54" s="3">
        <v>1</v>
      </c>
      <c r="J54" s="3">
        <v>1</v>
      </c>
      <c r="K54" s="3">
        <v>1</v>
      </c>
      <c r="L54" s="3" cm="1">
        <f t="array" ref="L54">SUM(G54:H54/2)</f>
        <v>0.5</v>
      </c>
      <c r="M54" s="3"/>
      <c r="N54" s="1"/>
      <c r="O54" s="1"/>
      <c r="P54" s="1"/>
      <c r="Q54" s="1"/>
      <c r="R54" s="1"/>
      <c r="S54" s="1"/>
    </row>
    <row r="55" spans="1:19" x14ac:dyDescent="0.3">
      <c r="A55" s="3"/>
      <c r="B55" s="3"/>
      <c r="C55" s="3"/>
      <c r="D55" s="3"/>
      <c r="E55" s="21" t="s">
        <v>38</v>
      </c>
      <c r="F55" s="21" t="s">
        <v>54</v>
      </c>
      <c r="G55" s="3">
        <v>1</v>
      </c>
      <c r="H55" s="3">
        <v>1</v>
      </c>
      <c r="I55" s="3">
        <v>2</v>
      </c>
      <c r="J55" s="3">
        <v>2</v>
      </c>
      <c r="K55" s="3"/>
      <c r="L55" s="3" cm="1">
        <f t="array" ref="L55">SUM(G55:H55/2)</f>
        <v>1</v>
      </c>
      <c r="M55" s="3"/>
      <c r="N55" s="1"/>
      <c r="O55" s="1"/>
      <c r="P55" s="1"/>
      <c r="Q55" s="1"/>
      <c r="R55" s="1"/>
      <c r="S55" s="1"/>
    </row>
    <row r="56" spans="1:19" x14ac:dyDescent="0.3">
      <c r="A56" s="3"/>
      <c r="B56" s="3"/>
      <c r="C56" s="3"/>
      <c r="D56" s="3"/>
      <c r="E56" s="21"/>
      <c r="F56" s="21"/>
      <c r="G56" s="3"/>
      <c r="H56" s="3"/>
      <c r="I56" s="3"/>
      <c r="J56" s="3"/>
      <c r="K56" s="3"/>
      <c r="L56" s="3" cm="1">
        <f t="array" ref="L56">SUM(G56:H56/2)</f>
        <v>0</v>
      </c>
      <c r="M56" s="3"/>
      <c r="N56" s="1"/>
      <c r="O56" s="1"/>
      <c r="P56" s="1"/>
      <c r="Q56" s="1"/>
      <c r="R56" s="1"/>
      <c r="S56" s="1"/>
    </row>
    <row r="57" spans="1:19" x14ac:dyDescent="0.3">
      <c r="A57" s="3"/>
      <c r="B57" s="3"/>
      <c r="C57" s="3"/>
      <c r="D57" s="3"/>
      <c r="E57" s="20"/>
      <c r="F57" s="18"/>
      <c r="G57" s="3"/>
      <c r="H57" s="3"/>
      <c r="I57" s="3"/>
      <c r="J57" s="3"/>
      <c r="K57" s="3"/>
      <c r="L57" s="3" cm="1">
        <f t="array" ref="L57">SUM(G57:H57/2)</f>
        <v>0</v>
      </c>
      <c r="M57" s="3"/>
      <c r="N57" s="1"/>
      <c r="O57" s="1"/>
      <c r="P57" s="1"/>
      <c r="Q57" s="1"/>
      <c r="R57" s="1"/>
      <c r="S57" s="1"/>
    </row>
    <row r="58" spans="1:19" x14ac:dyDescent="0.3">
      <c r="A58" s="3"/>
      <c r="B58" s="3"/>
      <c r="C58" s="3"/>
      <c r="D58" s="3"/>
      <c r="E58" s="21" t="s">
        <v>31</v>
      </c>
      <c r="F58" s="21" t="s">
        <v>55</v>
      </c>
      <c r="G58" s="3">
        <v>1</v>
      </c>
      <c r="H58" s="3"/>
      <c r="I58" s="3">
        <v>1</v>
      </c>
      <c r="J58" s="3">
        <v>1</v>
      </c>
      <c r="K58" s="3"/>
      <c r="L58" s="3" cm="1">
        <f t="array" ref="L58">SUM(G58:H58/2)</f>
        <v>0.5</v>
      </c>
      <c r="M58" s="3"/>
      <c r="N58" s="1"/>
      <c r="O58" s="1"/>
      <c r="P58" s="1"/>
      <c r="Q58" s="1"/>
      <c r="R58" s="1"/>
      <c r="S58" s="1"/>
    </row>
    <row r="59" spans="1:19" x14ac:dyDescent="0.3">
      <c r="A59" s="3"/>
      <c r="B59" s="3"/>
      <c r="C59" s="3"/>
      <c r="D59" s="3"/>
      <c r="E59" s="21" t="s">
        <v>56</v>
      </c>
      <c r="F59" s="21" t="s">
        <v>57</v>
      </c>
      <c r="G59" s="3"/>
      <c r="H59" s="3">
        <v>1</v>
      </c>
      <c r="I59" s="3">
        <v>1</v>
      </c>
      <c r="J59" s="3">
        <v>1</v>
      </c>
      <c r="K59" s="3"/>
      <c r="L59" s="3" cm="1">
        <f t="array" ref="L59">SUM(G59:H59/2)</f>
        <v>0.5</v>
      </c>
      <c r="M59" s="3"/>
      <c r="N59" s="1"/>
      <c r="O59" s="1"/>
      <c r="P59" s="1"/>
      <c r="Q59" s="1"/>
      <c r="R59" s="1"/>
      <c r="S59" s="1"/>
    </row>
    <row r="60" spans="1:19" x14ac:dyDescent="0.3">
      <c r="A60" s="3"/>
      <c r="B60" s="3"/>
      <c r="C60" s="3"/>
      <c r="D60" s="3"/>
      <c r="E60" s="38" t="s">
        <v>38</v>
      </c>
      <c r="F60" s="38" t="s">
        <v>96</v>
      </c>
      <c r="G60" s="3"/>
      <c r="H60" s="3">
        <v>2</v>
      </c>
      <c r="I60" s="3"/>
      <c r="J60" s="3"/>
      <c r="K60" s="3"/>
      <c r="L60" s="3" cm="1">
        <f t="array" ref="L60">SUM(G60:H60/2)</f>
        <v>1</v>
      </c>
      <c r="M60" s="3"/>
      <c r="N60" s="1"/>
      <c r="O60" s="1"/>
      <c r="P60" s="1"/>
      <c r="Q60" s="1"/>
      <c r="R60" s="1"/>
      <c r="S60" s="1"/>
    </row>
    <row r="61" spans="1:19" x14ac:dyDescent="0.3">
      <c r="A61" s="3"/>
      <c r="B61" s="3"/>
      <c r="C61" s="3"/>
      <c r="D61" s="3"/>
      <c r="E61" s="38" t="s">
        <v>38</v>
      </c>
      <c r="F61" s="38" t="s">
        <v>55</v>
      </c>
      <c r="G61" s="3">
        <v>1</v>
      </c>
      <c r="H61" s="3"/>
      <c r="I61" s="3">
        <v>1</v>
      </c>
      <c r="J61" s="3">
        <v>1</v>
      </c>
      <c r="K61" s="3"/>
      <c r="L61" s="3" cm="1">
        <f t="array" ref="L61">SUM(G61:H61/2)</f>
        <v>0.5</v>
      </c>
      <c r="M61" s="3"/>
      <c r="N61" s="1"/>
      <c r="O61" s="1"/>
      <c r="P61" s="1"/>
      <c r="Q61" s="1"/>
      <c r="R61" s="1"/>
      <c r="S61" s="1"/>
    </row>
    <row r="62" spans="1:19" x14ac:dyDescent="0.3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 cm="1">
        <f t="array" ref="L62">SUM(G62:H62/2)</f>
        <v>0</v>
      </c>
      <c r="M62" s="3"/>
      <c r="N62" s="1"/>
      <c r="O62" s="1"/>
      <c r="P62" s="1"/>
      <c r="Q62" s="1"/>
      <c r="R62" s="1"/>
      <c r="S62" s="1"/>
    </row>
    <row r="63" spans="1:19" x14ac:dyDescent="0.3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 cm="1">
        <f t="array" ref="L63">SUM(G63:H63/2)</f>
        <v>0</v>
      </c>
      <c r="M63" s="3"/>
      <c r="N63" s="1"/>
      <c r="O63" s="1"/>
      <c r="P63" s="1"/>
      <c r="Q63" s="1"/>
      <c r="R63" s="1"/>
      <c r="S63" s="1"/>
    </row>
    <row r="64" spans="1:19" x14ac:dyDescent="0.3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O64" s="1"/>
      <c r="P64" s="1"/>
      <c r="Q64" s="1"/>
      <c r="R64" s="1"/>
      <c r="S64" s="1"/>
    </row>
    <row r="65" spans="1:19" x14ac:dyDescent="0.3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2"/>
      <c r="O65" s="1"/>
      <c r="P65" s="1"/>
      <c r="Q65" s="1"/>
      <c r="R65" s="1"/>
      <c r="S65" s="1"/>
    </row>
    <row r="66" spans="1:19" ht="28.8" x14ac:dyDescent="0.3">
      <c r="A66" s="23" t="s">
        <v>21</v>
      </c>
      <c r="B66" s="23"/>
      <c r="C66" s="23">
        <v>3.8</v>
      </c>
      <c r="D66" s="3"/>
      <c r="E66" s="22" t="s">
        <v>70</v>
      </c>
      <c r="F66" s="23" t="s">
        <v>7</v>
      </c>
      <c r="G66" s="24" t="s">
        <v>72</v>
      </c>
      <c r="H66" s="24" t="s">
        <v>8</v>
      </c>
      <c r="I66" s="24" t="s">
        <v>73</v>
      </c>
      <c r="J66" s="24" t="s">
        <v>74</v>
      </c>
      <c r="K66" s="24" t="s">
        <v>75</v>
      </c>
      <c r="L66" s="24" t="s">
        <v>2</v>
      </c>
      <c r="M66" s="24" t="s">
        <v>76</v>
      </c>
      <c r="N66" s="2"/>
      <c r="O66" s="1"/>
      <c r="P66" s="1"/>
      <c r="Q66" s="1"/>
      <c r="R66" s="39"/>
      <c r="S66" s="1"/>
    </row>
    <row r="67" spans="1:19" ht="18" x14ac:dyDescent="0.35">
      <c r="A67" s="23" t="s">
        <v>23</v>
      </c>
      <c r="B67" s="23"/>
      <c r="C67" s="23">
        <f>C66-SUM(C70:C83)</f>
        <v>0.29999999999999982</v>
      </c>
      <c r="D67" s="3"/>
      <c r="E67" s="35" t="s">
        <v>58</v>
      </c>
      <c r="F67" s="11"/>
      <c r="G67" s="11"/>
      <c r="H67" s="11"/>
      <c r="I67" s="11"/>
      <c r="J67" s="11"/>
      <c r="K67" s="25"/>
      <c r="L67" s="11">
        <f>SUM(L68:L74)</f>
        <v>3.6</v>
      </c>
      <c r="M67" s="3">
        <v>0.4</v>
      </c>
      <c r="N67" s="36" t="s">
        <v>85</v>
      </c>
      <c r="O67" s="1"/>
      <c r="P67" s="1"/>
      <c r="Q67" s="1"/>
      <c r="S67" s="1"/>
    </row>
    <row r="68" spans="1:19" x14ac:dyDescent="0.3">
      <c r="A68" s="27" t="s">
        <v>69</v>
      </c>
      <c r="B68" s="23"/>
      <c r="C68" s="23" t="s">
        <v>25</v>
      </c>
      <c r="D68" s="3"/>
      <c r="E68" s="13"/>
      <c r="F68" s="12" t="s">
        <v>59</v>
      </c>
      <c r="G68" s="26">
        <v>1</v>
      </c>
      <c r="H68" s="26"/>
      <c r="I68" s="13"/>
      <c r="J68" s="13"/>
      <c r="K68" s="13"/>
      <c r="L68" s="13">
        <f t="shared" ref="L68:L74" si="2">SUM(G68:H68)*$M$67</f>
        <v>0.4</v>
      </c>
      <c r="M68" s="3"/>
      <c r="N68" s="1"/>
      <c r="O68" s="1"/>
      <c r="P68" s="1"/>
      <c r="Q68" s="1"/>
      <c r="S68" s="1"/>
    </row>
    <row r="69" spans="1:19" x14ac:dyDescent="0.3">
      <c r="A69" s="3"/>
      <c r="B69" s="3"/>
      <c r="C69" s="3"/>
      <c r="D69" s="3"/>
      <c r="E69" s="13"/>
      <c r="F69" s="42" t="s">
        <v>60</v>
      </c>
      <c r="G69" s="13"/>
      <c r="H69" s="13"/>
      <c r="I69" s="13"/>
      <c r="J69" s="13"/>
      <c r="K69" s="13"/>
      <c r="L69" s="13">
        <f t="shared" si="2"/>
        <v>0</v>
      </c>
      <c r="M69" s="3"/>
      <c r="N69" s="1"/>
      <c r="O69" s="1"/>
      <c r="P69" s="1"/>
      <c r="Q69" s="1"/>
      <c r="R69" s="1"/>
      <c r="S69" s="1"/>
    </row>
    <row r="70" spans="1:19" x14ac:dyDescent="0.3">
      <c r="A70" s="19" t="s">
        <v>108</v>
      </c>
      <c r="B70" s="3"/>
      <c r="C70" s="37">
        <v>-1</v>
      </c>
      <c r="D70" s="3"/>
      <c r="E70" s="3"/>
      <c r="F70" s="18" t="s">
        <v>61</v>
      </c>
      <c r="G70" s="3"/>
      <c r="H70" s="3">
        <v>1</v>
      </c>
      <c r="I70" s="3"/>
      <c r="J70" s="3"/>
      <c r="K70" s="3"/>
      <c r="L70" s="3">
        <f t="shared" si="2"/>
        <v>0.4</v>
      </c>
      <c r="M70" s="3"/>
      <c r="N70" s="1"/>
      <c r="O70" s="1"/>
      <c r="P70" s="1"/>
      <c r="Q70" s="1"/>
      <c r="R70" s="1"/>
      <c r="S70" s="1"/>
    </row>
    <row r="71" spans="1:19" x14ac:dyDescent="0.3">
      <c r="A71" s="3" t="s">
        <v>109</v>
      </c>
      <c r="B71" s="3"/>
      <c r="C71" s="3">
        <v>0.5</v>
      </c>
      <c r="D71" s="3"/>
      <c r="E71" s="3"/>
      <c r="F71" s="37" t="s">
        <v>103</v>
      </c>
      <c r="G71" s="37">
        <v>2</v>
      </c>
      <c r="H71" s="37"/>
      <c r="I71" s="37"/>
      <c r="J71" s="37"/>
      <c r="K71" s="37"/>
      <c r="L71" s="37">
        <f t="shared" si="2"/>
        <v>0.8</v>
      </c>
      <c r="M71" s="3"/>
      <c r="N71" s="1"/>
      <c r="O71" s="1"/>
      <c r="P71" s="1"/>
      <c r="Q71" s="1"/>
      <c r="R71" s="1"/>
      <c r="S71" s="1"/>
    </row>
    <row r="72" spans="1:19" x14ac:dyDescent="0.3">
      <c r="A72" s="3" t="s">
        <v>33</v>
      </c>
      <c r="B72" s="3"/>
      <c r="C72" s="3">
        <v>2</v>
      </c>
      <c r="D72" s="3"/>
      <c r="E72" s="3"/>
      <c r="F72" s="37" t="s">
        <v>104</v>
      </c>
      <c r="G72" s="37">
        <v>4</v>
      </c>
      <c r="H72" s="37"/>
      <c r="I72" s="37"/>
      <c r="J72" s="37"/>
      <c r="K72" s="37"/>
      <c r="L72" s="37">
        <f t="shared" si="2"/>
        <v>1.6</v>
      </c>
      <c r="M72" s="3"/>
      <c r="N72" s="1"/>
      <c r="O72" s="1"/>
      <c r="P72" s="1"/>
      <c r="Q72" s="1"/>
      <c r="R72" s="1"/>
      <c r="S72" s="1"/>
    </row>
    <row r="73" spans="1:19" x14ac:dyDescent="0.3">
      <c r="A73" s="3" t="s">
        <v>42</v>
      </c>
      <c r="B73" s="3"/>
      <c r="C73" s="3">
        <v>2</v>
      </c>
      <c r="D73" s="3"/>
      <c r="E73" s="3"/>
      <c r="F73" s="18" t="s">
        <v>62</v>
      </c>
      <c r="G73" s="18"/>
      <c r="H73" s="18"/>
      <c r="I73" s="18">
        <v>1</v>
      </c>
      <c r="J73" s="18">
        <v>1</v>
      </c>
      <c r="K73" s="3"/>
      <c r="L73" s="3">
        <f t="shared" si="2"/>
        <v>0</v>
      </c>
      <c r="M73" s="3"/>
      <c r="O73" s="1"/>
      <c r="P73" s="1"/>
      <c r="Q73" s="1"/>
      <c r="R73" s="1"/>
      <c r="S73" s="1"/>
    </row>
    <row r="74" spans="1:19" x14ac:dyDescent="0.3">
      <c r="A74" s="3"/>
      <c r="B74" s="3"/>
      <c r="C74" s="3"/>
      <c r="D74" s="3"/>
      <c r="E74" s="3"/>
      <c r="F74" s="18" t="s">
        <v>63</v>
      </c>
      <c r="G74" s="18"/>
      <c r="H74" s="18">
        <v>1</v>
      </c>
      <c r="I74" s="18"/>
      <c r="J74" s="18"/>
      <c r="K74" s="3"/>
      <c r="L74" s="3">
        <f t="shared" si="2"/>
        <v>0.4</v>
      </c>
      <c r="M74" s="3"/>
      <c r="N74" s="1"/>
      <c r="O74" s="1"/>
      <c r="P74" s="1"/>
      <c r="Q74" s="1"/>
      <c r="R74" s="1"/>
      <c r="S74" s="1"/>
    </row>
    <row r="75" spans="1:19" x14ac:dyDescent="0.3">
      <c r="A75" s="3"/>
      <c r="B75" s="3"/>
      <c r="C75" s="3"/>
      <c r="D75" s="3"/>
      <c r="E75" s="3"/>
      <c r="F75" s="18"/>
      <c r="G75" s="18"/>
      <c r="H75" s="18"/>
      <c r="I75" s="18"/>
      <c r="J75" s="18"/>
      <c r="K75" s="3"/>
      <c r="L75" s="3"/>
      <c r="M75" s="3"/>
      <c r="N75" s="1"/>
      <c r="O75" s="1"/>
      <c r="P75" s="1"/>
      <c r="Q75" s="1"/>
      <c r="R75" s="1"/>
      <c r="S75" s="1"/>
    </row>
    <row r="76" spans="1:19" ht="18" x14ac:dyDescent="0.35">
      <c r="A76" s="3"/>
      <c r="B76" s="3"/>
      <c r="C76" s="3"/>
      <c r="D76" s="3"/>
      <c r="E76" s="35" t="s">
        <v>64</v>
      </c>
      <c r="F76" s="28"/>
      <c r="G76" s="28"/>
      <c r="H76" s="28"/>
      <c r="I76" s="28"/>
      <c r="J76" s="28"/>
      <c r="K76" s="11"/>
      <c r="L76" s="29">
        <f>SUM(L77:L84)</f>
        <v>2.9999999999999996</v>
      </c>
      <c r="M76" s="3">
        <v>0.3</v>
      </c>
      <c r="N76" s="36" t="s">
        <v>85</v>
      </c>
      <c r="O76" s="1"/>
      <c r="P76" s="1"/>
      <c r="Q76" s="1"/>
      <c r="R76" s="1"/>
      <c r="S76" s="1"/>
    </row>
    <row r="77" spans="1:19" x14ac:dyDescent="0.3">
      <c r="A77" s="3"/>
      <c r="B77" s="3"/>
      <c r="C77" s="3"/>
      <c r="D77" s="3"/>
      <c r="E77" s="13"/>
      <c r="F77" s="12" t="s">
        <v>114</v>
      </c>
      <c r="G77" s="26">
        <v>2</v>
      </c>
      <c r="H77" s="26"/>
      <c r="I77" s="13"/>
      <c r="J77" s="13"/>
      <c r="K77" s="13"/>
      <c r="L77" s="3">
        <f>SUM(G77:H77)*$M$76</f>
        <v>0.6</v>
      </c>
      <c r="M77" s="3"/>
      <c r="N77" s="1"/>
      <c r="O77" s="1"/>
      <c r="P77" s="1"/>
      <c r="Q77" s="1"/>
      <c r="R77" s="1"/>
      <c r="S77" s="1"/>
    </row>
    <row r="78" spans="1:19" x14ac:dyDescent="0.3">
      <c r="A78" s="3"/>
      <c r="B78" s="3"/>
      <c r="C78" s="3"/>
      <c r="D78" s="3"/>
      <c r="E78" s="13"/>
      <c r="F78" s="12" t="s">
        <v>60</v>
      </c>
      <c r="G78" s="13">
        <v>2</v>
      </c>
      <c r="H78" s="13"/>
      <c r="I78" s="13"/>
      <c r="J78" s="13"/>
      <c r="K78" s="13"/>
      <c r="L78" s="3">
        <f t="shared" ref="L78:L84" si="3">SUM(G78:H78)*$M$76</f>
        <v>0.6</v>
      </c>
      <c r="M78" s="3"/>
      <c r="N78" s="1"/>
      <c r="O78" s="1"/>
      <c r="P78" s="1"/>
      <c r="Q78" s="1"/>
      <c r="R78" s="1"/>
      <c r="S78" s="1"/>
    </row>
    <row r="79" spans="1:19" x14ac:dyDescent="0.3">
      <c r="A79" s="3"/>
      <c r="B79" s="3"/>
      <c r="C79" s="3"/>
      <c r="D79" s="3"/>
      <c r="E79" s="3"/>
      <c r="F79" s="18" t="s">
        <v>65</v>
      </c>
      <c r="G79" s="18"/>
      <c r="H79" s="18">
        <v>1</v>
      </c>
      <c r="I79" s="18"/>
      <c r="J79" s="18"/>
      <c r="K79" s="3"/>
      <c r="L79" s="3">
        <f t="shared" si="3"/>
        <v>0.3</v>
      </c>
      <c r="M79" s="3"/>
      <c r="N79" s="1"/>
      <c r="O79" s="1"/>
      <c r="P79" s="1"/>
      <c r="Q79" s="1"/>
      <c r="R79" s="1"/>
      <c r="S79" s="1"/>
    </row>
    <row r="80" spans="1:19" x14ac:dyDescent="0.3">
      <c r="A80" s="3"/>
      <c r="B80" s="3"/>
      <c r="C80" s="3"/>
      <c r="D80" s="3"/>
      <c r="E80" s="3"/>
      <c r="F80" s="18" t="s">
        <v>66</v>
      </c>
      <c r="G80" s="18">
        <v>2</v>
      </c>
      <c r="H80" s="18"/>
      <c r="I80" s="18"/>
      <c r="J80" s="18"/>
      <c r="K80" s="3"/>
      <c r="L80" s="3">
        <f t="shared" si="3"/>
        <v>0.6</v>
      </c>
      <c r="M80" s="3"/>
      <c r="N80" s="1"/>
      <c r="O80" s="1"/>
      <c r="P80" s="1"/>
      <c r="Q80" s="1"/>
      <c r="R80" s="1"/>
      <c r="S80" s="1"/>
    </row>
    <row r="81" spans="1:19" x14ac:dyDescent="0.3">
      <c r="A81" s="3"/>
      <c r="B81" s="3"/>
      <c r="C81" s="3"/>
      <c r="D81" s="3"/>
      <c r="E81" s="3"/>
      <c r="F81" s="18" t="s">
        <v>32</v>
      </c>
      <c r="G81" s="18"/>
      <c r="H81" s="18">
        <v>1</v>
      </c>
      <c r="I81" s="18"/>
      <c r="J81" s="18"/>
      <c r="K81" s="3"/>
      <c r="L81" s="3">
        <f t="shared" si="3"/>
        <v>0.3</v>
      </c>
      <c r="M81" s="3"/>
      <c r="N81" s="1"/>
      <c r="O81" s="1"/>
      <c r="P81" s="1"/>
      <c r="Q81" s="1"/>
      <c r="R81" s="1"/>
      <c r="S81" s="1"/>
    </row>
    <row r="82" spans="1:19" x14ac:dyDescent="0.3">
      <c r="A82" s="3"/>
      <c r="B82" s="3"/>
      <c r="C82" s="3"/>
      <c r="D82" s="3"/>
      <c r="E82" s="3"/>
      <c r="F82" s="18" t="s">
        <v>113</v>
      </c>
      <c r="G82" s="18"/>
      <c r="H82" s="18">
        <v>1</v>
      </c>
      <c r="I82" s="18"/>
      <c r="J82" s="18"/>
      <c r="K82" s="3"/>
      <c r="L82" s="3">
        <f t="shared" si="3"/>
        <v>0.3</v>
      </c>
      <c r="M82" s="3"/>
      <c r="N82" s="1"/>
      <c r="O82" s="1"/>
      <c r="P82" s="1"/>
      <c r="Q82" s="1"/>
      <c r="R82" s="1"/>
      <c r="S82" s="1"/>
    </row>
    <row r="83" spans="1:19" x14ac:dyDescent="0.3">
      <c r="A83" s="3"/>
      <c r="B83" s="3"/>
      <c r="C83" s="3"/>
      <c r="D83" s="3"/>
      <c r="E83" s="3"/>
      <c r="F83" s="3" t="s">
        <v>42</v>
      </c>
      <c r="G83" s="3"/>
      <c r="H83" s="3">
        <v>1</v>
      </c>
      <c r="I83" s="3"/>
      <c r="J83" s="3"/>
      <c r="K83" s="3"/>
      <c r="L83" s="3">
        <f t="shared" si="3"/>
        <v>0.3</v>
      </c>
      <c r="M83" s="3"/>
      <c r="N83" s="1"/>
      <c r="O83" s="1"/>
      <c r="P83" s="1"/>
      <c r="Q83" s="1"/>
      <c r="R83" s="1"/>
      <c r="S83" s="1"/>
    </row>
    <row r="84" spans="1:19" x14ac:dyDescent="0.3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>
        <f t="shared" si="3"/>
        <v>0</v>
      </c>
      <c r="M84" s="3"/>
      <c r="O84" s="1"/>
      <c r="P84" s="1"/>
      <c r="Q84" s="1"/>
      <c r="R84" s="1"/>
      <c r="S84" s="1"/>
    </row>
    <row r="85" spans="1:19" x14ac:dyDescent="0.3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1"/>
      <c r="O85" s="1"/>
      <c r="P85" s="1"/>
      <c r="Q85" s="1"/>
      <c r="R85" s="1"/>
      <c r="S85" s="1"/>
    </row>
    <row r="86" spans="1:19" x14ac:dyDescent="0.3">
      <c r="A86" s="3"/>
      <c r="B86" s="3"/>
      <c r="C86" s="3"/>
      <c r="D86" s="3"/>
      <c r="E86" s="3"/>
      <c r="F86" s="18"/>
      <c r="G86" s="18"/>
      <c r="H86" s="18"/>
      <c r="I86" s="18"/>
      <c r="J86" s="18"/>
      <c r="K86" s="3"/>
      <c r="L86" s="3"/>
      <c r="M86" s="3"/>
      <c r="N86" s="1"/>
      <c r="O86" s="1"/>
      <c r="P86" s="1"/>
      <c r="Q86" s="1"/>
      <c r="R86" s="1"/>
      <c r="S86" s="1"/>
    </row>
    <row r="87" spans="1:19" ht="18" x14ac:dyDescent="0.35">
      <c r="A87" s="31" t="s">
        <v>21</v>
      </c>
      <c r="B87" s="31"/>
      <c r="C87" s="31">
        <v>0.45</v>
      </c>
      <c r="D87" s="3"/>
      <c r="E87" s="34" t="s">
        <v>0</v>
      </c>
      <c r="F87" s="31"/>
      <c r="G87" s="31"/>
      <c r="H87" s="31"/>
      <c r="I87" s="31"/>
      <c r="J87" s="31"/>
      <c r="K87" s="30"/>
      <c r="L87" s="32">
        <f>SUM(L88:L91)</f>
        <v>0.45</v>
      </c>
      <c r="M87" s="3">
        <v>0.45</v>
      </c>
      <c r="N87" s="36" t="s">
        <v>85</v>
      </c>
      <c r="O87" s="1"/>
      <c r="P87" s="1"/>
      <c r="Q87" s="1"/>
      <c r="R87" s="1"/>
      <c r="S87" s="1"/>
    </row>
    <row r="88" spans="1:19" x14ac:dyDescent="0.3">
      <c r="A88" s="31" t="s">
        <v>23</v>
      </c>
      <c r="B88" s="31"/>
      <c r="C88" s="31">
        <f>C87-SUM(C91:C103)</f>
        <v>0</v>
      </c>
      <c r="D88" s="3"/>
      <c r="E88" s="3"/>
      <c r="F88" s="18" t="s">
        <v>67</v>
      </c>
      <c r="G88" s="18"/>
      <c r="H88" s="18">
        <v>1</v>
      </c>
      <c r="I88" s="18"/>
      <c r="J88" s="18"/>
      <c r="K88" s="3"/>
      <c r="L88" s="3">
        <f>SUM(G88:H88)*M87</f>
        <v>0.45</v>
      </c>
      <c r="M88" s="3"/>
      <c r="N88" s="1"/>
      <c r="O88" s="1"/>
      <c r="P88" s="1"/>
      <c r="Q88" s="1"/>
      <c r="R88" s="1"/>
      <c r="S88" s="1"/>
    </row>
    <row r="89" spans="1:19" x14ac:dyDescent="0.3">
      <c r="A89" s="33" t="s">
        <v>71</v>
      </c>
      <c r="B89" s="15"/>
      <c r="C89" s="15" t="s">
        <v>25</v>
      </c>
      <c r="D89" s="3"/>
      <c r="E89" s="3"/>
      <c r="F89" s="18"/>
      <c r="G89" s="18"/>
      <c r="H89" s="18"/>
      <c r="I89" s="18"/>
      <c r="J89" s="18"/>
      <c r="K89" s="3"/>
      <c r="L89" s="3">
        <f>SUM(G89:H89)*M88</f>
        <v>0</v>
      </c>
      <c r="M89" s="3"/>
      <c r="N89" s="1"/>
      <c r="O89" s="1"/>
      <c r="P89" s="1"/>
      <c r="Q89" s="1"/>
      <c r="R89" s="1"/>
      <c r="S89" s="1"/>
    </row>
    <row r="90" spans="1:19" x14ac:dyDescent="0.3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>
        <f>SUM(G90:H90)*M89</f>
        <v>0</v>
      </c>
      <c r="M90" s="3"/>
      <c r="N90" s="1"/>
      <c r="O90" s="1"/>
      <c r="P90" s="1"/>
      <c r="Q90" s="1"/>
      <c r="R90" s="1"/>
      <c r="S90" s="1"/>
    </row>
    <row r="91" spans="1:19" x14ac:dyDescent="0.3">
      <c r="A91" s="3" t="s">
        <v>3</v>
      </c>
      <c r="B91" s="3"/>
      <c r="C91" s="3">
        <v>0.45</v>
      </c>
      <c r="D91" s="3"/>
      <c r="E91" s="3"/>
      <c r="F91" s="3"/>
      <c r="G91" s="3"/>
      <c r="H91" s="3"/>
      <c r="I91" s="3"/>
      <c r="J91" s="3"/>
      <c r="K91" s="3"/>
      <c r="L91" s="4"/>
      <c r="M91" s="3"/>
      <c r="N91" s="1"/>
      <c r="O91" s="1"/>
      <c r="P91" s="1"/>
      <c r="Q91" s="1"/>
      <c r="R91" s="1"/>
      <c r="S91" s="1"/>
    </row>
    <row r="92" spans="1:19" x14ac:dyDescent="0.3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1"/>
      <c r="O92" s="1"/>
      <c r="P92" s="1"/>
      <c r="Q92" s="1"/>
      <c r="R92" s="1"/>
      <c r="S92" s="1"/>
    </row>
    <row r="93" spans="1:19" x14ac:dyDescent="0.3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1"/>
      <c r="O93" s="1"/>
      <c r="P93" s="1"/>
      <c r="Q93" s="1"/>
      <c r="R93" s="1"/>
      <c r="S93" s="1"/>
    </row>
    <row r="94" spans="1:19" x14ac:dyDescent="0.3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1"/>
      <c r="O94" s="1"/>
      <c r="P94" s="1"/>
      <c r="Q94" s="1"/>
      <c r="R94" s="1"/>
      <c r="S94" s="1"/>
    </row>
    <row r="95" spans="1:19" x14ac:dyDescent="0.3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1"/>
      <c r="O95" s="1"/>
      <c r="P95" s="1"/>
      <c r="Q95" s="1"/>
      <c r="R95" s="1"/>
      <c r="S95" s="1"/>
    </row>
    <row r="96" spans="1:19" x14ac:dyDescent="0.3">
      <c r="A96" s="3"/>
      <c r="B96" s="3"/>
      <c r="C96" s="3"/>
      <c r="D96" s="1"/>
      <c r="E96" s="3"/>
      <c r="F96" s="3"/>
      <c r="G96" s="3"/>
      <c r="H96" s="3"/>
      <c r="I96" s="3"/>
      <c r="J96" s="3"/>
      <c r="K96" s="3"/>
      <c r="L96" s="3"/>
      <c r="M96" s="3"/>
      <c r="N96" s="1"/>
      <c r="O96" s="1"/>
      <c r="P96" s="1"/>
      <c r="Q96" s="1"/>
      <c r="R96" s="1"/>
      <c r="S96" s="1"/>
    </row>
    <row r="97" spans="1:19" x14ac:dyDescent="0.3">
      <c r="A97" s="3"/>
      <c r="B97" s="3"/>
      <c r="C97" s="3"/>
      <c r="D97" s="1"/>
      <c r="E97" s="3"/>
      <c r="F97" s="3"/>
      <c r="G97" s="3"/>
      <c r="H97" s="3"/>
      <c r="I97" s="3"/>
      <c r="J97" s="3"/>
      <c r="K97" s="3"/>
      <c r="L97" s="3"/>
      <c r="M97" s="3"/>
      <c r="N97" s="1"/>
      <c r="O97" s="1"/>
      <c r="P97" s="1"/>
      <c r="Q97" s="1"/>
      <c r="R97" s="1"/>
      <c r="S97" s="1"/>
    </row>
    <row r="98" spans="1:19" x14ac:dyDescent="0.3">
      <c r="A98" s="3"/>
      <c r="B98" s="3"/>
      <c r="C98" s="3"/>
      <c r="D98" s="1"/>
      <c r="E98" s="3"/>
      <c r="F98" s="3"/>
      <c r="G98" s="3"/>
      <c r="H98" s="3"/>
      <c r="I98" s="3"/>
      <c r="J98" s="3"/>
      <c r="K98" s="3"/>
      <c r="L98" s="3"/>
      <c r="M98" s="3"/>
      <c r="N98" s="1"/>
      <c r="O98" s="1"/>
      <c r="P98" s="1"/>
      <c r="Q98" s="1"/>
      <c r="R98" s="1"/>
      <c r="S98" s="1"/>
    </row>
    <row r="99" spans="1:19" x14ac:dyDescent="0.3">
      <c r="A99" s="1"/>
      <c r="B99" s="1"/>
      <c r="C99" s="1"/>
      <c r="E99" s="1"/>
      <c r="F99" s="1"/>
      <c r="G99" s="1"/>
      <c r="H99" s="1"/>
      <c r="I99" s="1"/>
      <c r="J99" s="1"/>
      <c r="K99" s="1"/>
      <c r="L99" s="1"/>
      <c r="M99" s="1"/>
    </row>
    <row r="100" spans="1:19" x14ac:dyDescent="0.3">
      <c r="A100" s="1"/>
      <c r="B100" s="1"/>
      <c r="C100" s="1"/>
      <c r="E100" s="1"/>
      <c r="F100" s="1"/>
      <c r="G100" s="1"/>
      <c r="H100" s="1"/>
      <c r="I100" s="1"/>
      <c r="J100" s="1"/>
      <c r="K100" s="1"/>
      <c r="L100" s="1"/>
      <c r="M100" s="1"/>
    </row>
    <row r="101" spans="1:19" x14ac:dyDescent="0.3">
      <c r="A101" s="1"/>
      <c r="B101" s="1"/>
      <c r="C101" s="1"/>
      <c r="E101" s="1"/>
      <c r="F101" s="1"/>
      <c r="G101" s="1"/>
      <c r="H101" s="1"/>
      <c r="I101" s="1"/>
      <c r="J101" s="1"/>
      <c r="K101" s="1"/>
      <c r="L101" s="1"/>
      <c r="M101" s="1"/>
    </row>
  </sheetData>
  <pageMargins left="0.25" right="0.25" top="0.75" bottom="0.75" header="0.3" footer="0.3"/>
  <pageSetup paperSize="9" orientation="landscape" horizontalDpi="4294967293" verticalDpi="300" r:id="rId1"/>
  <rowBreaks count="1" manualBreakCount="1">
    <brk id="61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V&amp;A Shipping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John</dc:creator>
  <cp:lastModifiedBy>John</cp:lastModifiedBy>
  <cp:lastPrinted>2021-12-06T12:11:20Z</cp:lastPrinted>
  <dcterms:created xsi:type="dcterms:W3CDTF">2021-07-22T06:10:03Z</dcterms:created>
  <dcterms:modified xsi:type="dcterms:W3CDTF">2021-12-15T09:30:19Z</dcterms:modified>
</cp:coreProperties>
</file>